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4" i="1" l="1"/>
  <c r="N484" i="1"/>
  <c r="P484" i="1" s="1"/>
  <c r="M484" i="1"/>
  <c r="L484" i="1"/>
  <c r="H310" i="1"/>
  <c r="O484" i="1" l="1"/>
  <c r="J199" i="1" l="1"/>
  <c r="J200" i="1"/>
  <c r="J201" i="1"/>
  <c r="J202" i="1"/>
  <c r="J203" i="1"/>
  <c r="J204" i="1"/>
  <c r="J205" i="1"/>
  <c r="J206" i="1"/>
  <c r="J207" i="1"/>
  <c r="J198" i="1"/>
  <c r="J83" i="1" l="1"/>
  <c r="H83" i="1"/>
  <c r="J28" i="1"/>
  <c r="P27" i="1"/>
  <c r="P26" i="1"/>
  <c r="P25" i="1"/>
  <c r="P24" i="1"/>
  <c r="P23" i="1"/>
  <c r="P22" i="1"/>
  <c r="P21" i="1"/>
  <c r="P20" i="1"/>
  <c r="P19" i="1"/>
  <c r="P18" i="1"/>
  <c r="P17" i="1"/>
  <c r="O27" i="1"/>
  <c r="O26" i="1"/>
  <c r="O25" i="1"/>
  <c r="O24" i="1"/>
  <c r="O23" i="1"/>
  <c r="O22" i="1"/>
  <c r="O21" i="1"/>
  <c r="O20" i="1"/>
  <c r="O19" i="1"/>
  <c r="O18" i="1"/>
  <c r="O17" i="1"/>
  <c r="J491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K310" i="1" s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K483" i="1" s="1"/>
  <c r="J484" i="1"/>
  <c r="J485" i="1"/>
  <c r="J486" i="1"/>
  <c r="J487" i="1"/>
  <c r="K487" i="1" s="1"/>
  <c r="J488" i="1"/>
  <c r="J489" i="1"/>
  <c r="J490" i="1"/>
  <c r="K490" i="1" s="1"/>
  <c r="J492" i="1"/>
  <c r="J493" i="1"/>
  <c r="J213" i="1"/>
  <c r="J212" i="1"/>
  <c r="K212" i="1" s="1"/>
  <c r="J12" i="1"/>
  <c r="J11" i="1"/>
  <c r="J10" i="1"/>
  <c r="K10" i="1"/>
  <c r="L10" i="1" s="1"/>
  <c r="H491" i="1"/>
  <c r="H490" i="1"/>
  <c r="H487" i="1"/>
  <c r="H484" i="1"/>
  <c r="H483" i="1"/>
  <c r="H481" i="1"/>
  <c r="H442" i="1"/>
  <c r="H401" i="1"/>
  <c r="H359" i="1"/>
  <c r="H347" i="1"/>
  <c r="H343" i="1"/>
  <c r="H311" i="1"/>
  <c r="K481" i="1" l="1"/>
  <c r="M10" i="1"/>
  <c r="L212" i="1"/>
  <c r="N212" i="1"/>
  <c r="P212" i="1" s="1"/>
  <c r="M212" i="1"/>
  <c r="N487" i="1"/>
  <c r="M487" i="1"/>
  <c r="L487" i="1"/>
  <c r="M310" i="1"/>
  <c r="N310" i="1"/>
  <c r="L483" i="1"/>
  <c r="M483" i="1"/>
  <c r="N483" i="1"/>
  <c r="P483" i="1" s="1"/>
  <c r="M481" i="1"/>
  <c r="L481" i="1"/>
  <c r="N481" i="1"/>
  <c r="K442" i="1"/>
  <c r="M442" i="1" s="1"/>
  <c r="K359" i="1"/>
  <c r="L359" i="1" s="1"/>
  <c r="K491" i="1"/>
  <c r="L491" i="1" s="1"/>
  <c r="N491" i="1"/>
  <c r="L490" i="1"/>
  <c r="N490" i="1"/>
  <c r="M490" i="1"/>
  <c r="N442" i="1"/>
  <c r="K401" i="1"/>
  <c r="N401" i="1" s="1"/>
  <c r="M401" i="1"/>
  <c r="N359" i="1"/>
  <c r="M359" i="1"/>
  <c r="K347" i="1"/>
  <c r="M347" i="1" s="1"/>
  <c r="L347" i="1"/>
  <c r="N347" i="1"/>
  <c r="K343" i="1"/>
  <c r="N343" i="1" s="1"/>
  <c r="M343" i="1"/>
  <c r="L343" i="1"/>
  <c r="K311" i="1"/>
  <c r="L310" i="1"/>
  <c r="K305" i="1"/>
  <c r="N305" i="1" s="1"/>
  <c r="M305" i="1"/>
  <c r="K289" i="1"/>
  <c r="M289" i="1" s="1"/>
  <c r="K213" i="1"/>
  <c r="L213" i="1" s="1"/>
  <c r="P192" i="1"/>
  <c r="O483" i="1"/>
  <c r="H305" i="1"/>
  <c r="H289" i="1"/>
  <c r="H213" i="1"/>
  <c r="H209" i="1"/>
  <c r="H210" i="1"/>
  <c r="H211" i="1"/>
  <c r="H212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96" i="1"/>
  <c r="K196" i="1" s="1"/>
  <c r="J197" i="1"/>
  <c r="K197" i="1" s="1"/>
  <c r="H208" i="1"/>
  <c r="H198" i="1"/>
  <c r="H192" i="1"/>
  <c r="J192" i="1" s="1"/>
  <c r="K192" i="1" s="1"/>
  <c r="N192" i="1" s="1"/>
  <c r="O192" i="1" s="1"/>
  <c r="H188" i="1"/>
  <c r="J188" i="1" s="1"/>
  <c r="H159" i="1"/>
  <c r="H120" i="1"/>
  <c r="H100" i="1"/>
  <c r="H88" i="1"/>
  <c r="H69" i="1"/>
  <c r="J62" i="1"/>
  <c r="J63" i="1"/>
  <c r="J64" i="1"/>
  <c r="J65" i="1"/>
  <c r="J67" i="1"/>
  <c r="J68" i="1"/>
  <c r="H62" i="1"/>
  <c r="J66" i="1"/>
  <c r="J52" i="1"/>
  <c r="J53" i="1"/>
  <c r="J54" i="1"/>
  <c r="J55" i="1"/>
  <c r="J56" i="1"/>
  <c r="J57" i="1"/>
  <c r="J58" i="1"/>
  <c r="J59" i="1"/>
  <c r="J60" i="1"/>
  <c r="J61" i="1"/>
  <c r="J69" i="1"/>
  <c r="J208" i="1"/>
  <c r="K208" i="1" s="1"/>
  <c r="J209" i="1"/>
  <c r="K209" i="1" s="1"/>
  <c r="J210" i="1"/>
  <c r="K210" i="1" s="1"/>
  <c r="N210" i="1" s="1"/>
  <c r="J211" i="1"/>
  <c r="K211" i="1" s="1"/>
  <c r="H59" i="1"/>
  <c r="H52" i="1"/>
  <c r="J49" i="1"/>
  <c r="J50" i="1"/>
  <c r="J51" i="1"/>
  <c r="H49" i="1"/>
  <c r="K11" i="1"/>
  <c r="K12" i="1"/>
  <c r="J13" i="1"/>
  <c r="K13" i="1" s="1"/>
  <c r="J14" i="1"/>
  <c r="K14" i="1" s="1"/>
  <c r="J15" i="1"/>
  <c r="K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K46" i="1" s="1"/>
  <c r="J47" i="1"/>
  <c r="J48" i="1"/>
  <c r="H47" i="1"/>
  <c r="H46" i="1"/>
  <c r="H44" i="1"/>
  <c r="H28" i="1"/>
  <c r="H16" i="1"/>
  <c r="H11" i="1"/>
  <c r="H12" i="1"/>
  <c r="H13" i="1"/>
  <c r="H14" i="1"/>
  <c r="H15" i="1"/>
  <c r="H10" i="1"/>
  <c r="O212" i="1" l="1"/>
  <c r="K28" i="1"/>
  <c r="L305" i="1"/>
  <c r="N46" i="1"/>
  <c r="M46" i="1"/>
  <c r="L46" i="1"/>
  <c r="L208" i="1"/>
  <c r="M208" i="1"/>
  <c r="N208" i="1"/>
  <c r="N311" i="1"/>
  <c r="L311" i="1"/>
  <c r="M311" i="1"/>
  <c r="L12" i="1"/>
  <c r="N12" i="1"/>
  <c r="M12" i="1"/>
  <c r="L211" i="1"/>
  <c r="N211" i="1"/>
  <c r="M211" i="1"/>
  <c r="K69" i="1"/>
  <c r="L197" i="1"/>
  <c r="N197" i="1"/>
  <c r="M197" i="1"/>
  <c r="M192" i="1"/>
  <c r="M491" i="1"/>
  <c r="P481" i="1"/>
  <c r="Q481" i="1" s="1"/>
  <c r="O481" i="1"/>
  <c r="L15" i="1"/>
  <c r="N15" i="1"/>
  <c r="M15" i="1"/>
  <c r="L11" i="1"/>
  <c r="M11" i="1"/>
  <c r="N11" i="1"/>
  <c r="L210" i="1"/>
  <c r="M210" i="1"/>
  <c r="L196" i="1"/>
  <c r="M196" i="1"/>
  <c r="N196" i="1"/>
  <c r="L192" i="1"/>
  <c r="L442" i="1"/>
  <c r="M13" i="1"/>
  <c r="N13" i="1"/>
  <c r="L13" i="1"/>
  <c r="N14" i="1"/>
  <c r="L14" i="1"/>
  <c r="M14" i="1"/>
  <c r="L209" i="1"/>
  <c r="N209" i="1"/>
  <c r="M209" i="1"/>
  <c r="K62" i="1"/>
  <c r="L401" i="1"/>
  <c r="O310" i="1"/>
  <c r="P310" i="1"/>
  <c r="O487" i="1"/>
  <c r="P487" i="1"/>
  <c r="Q484" i="1" s="1"/>
  <c r="P491" i="1"/>
  <c r="O491" i="1"/>
  <c r="P490" i="1"/>
  <c r="O490" i="1"/>
  <c r="P442" i="1"/>
  <c r="O442" i="1"/>
  <c r="O401" i="1"/>
  <c r="P401" i="1"/>
  <c r="O359" i="1"/>
  <c r="P359" i="1"/>
  <c r="P347" i="1"/>
  <c r="O347" i="1"/>
  <c r="P343" i="1"/>
  <c r="O343" i="1"/>
  <c r="O305" i="1"/>
  <c r="P305" i="1"/>
  <c r="L289" i="1"/>
  <c r="N289" i="1"/>
  <c r="O289" i="1" s="1"/>
  <c r="M213" i="1"/>
  <c r="N213" i="1"/>
  <c r="O213" i="1" s="1"/>
  <c r="K198" i="1"/>
  <c r="K188" i="1"/>
  <c r="K159" i="1"/>
  <c r="N159" i="1" s="1"/>
  <c r="K120" i="1"/>
  <c r="L120" i="1" s="1"/>
  <c r="K100" i="1"/>
  <c r="L100" i="1" s="1"/>
  <c r="K88" i="1"/>
  <c r="M88" i="1" s="1"/>
  <c r="P210" i="1"/>
  <c r="O210" i="1"/>
  <c r="K83" i="1"/>
  <c r="N83" i="1" s="1"/>
  <c r="O83" i="1" s="1"/>
  <c r="P83" i="1" s="1"/>
  <c r="L83" i="1"/>
  <c r="K16" i="1"/>
  <c r="N10" i="1"/>
  <c r="K44" i="1"/>
  <c r="K49" i="1"/>
  <c r="K52" i="1"/>
  <c r="K47" i="1"/>
  <c r="K59" i="1"/>
  <c r="P289" i="1" l="1"/>
  <c r="O14" i="1"/>
  <c r="P14" i="1"/>
  <c r="L69" i="1"/>
  <c r="N69" i="1"/>
  <c r="M69" i="1"/>
  <c r="P10" i="1"/>
  <c r="O10" i="1"/>
  <c r="M83" i="1"/>
  <c r="O12" i="1"/>
  <c r="P12" i="1"/>
  <c r="P311" i="1"/>
  <c r="O311" i="1"/>
  <c r="N59" i="1"/>
  <c r="L59" i="1"/>
  <c r="M59" i="1"/>
  <c r="P209" i="1"/>
  <c r="O209" i="1"/>
  <c r="L52" i="1"/>
  <c r="M52" i="1" s="1"/>
  <c r="N52" i="1" s="1"/>
  <c r="Q490" i="1"/>
  <c r="R481" i="1" s="1"/>
  <c r="L62" i="1"/>
  <c r="N62" i="1"/>
  <c r="M62" i="1"/>
  <c r="P13" i="1"/>
  <c r="O13" i="1"/>
  <c r="P196" i="1"/>
  <c r="O196" i="1"/>
  <c r="P197" i="1"/>
  <c r="O197" i="1"/>
  <c r="P211" i="1"/>
  <c r="O211" i="1"/>
  <c r="P208" i="1"/>
  <c r="O208" i="1"/>
  <c r="L44" i="1"/>
  <c r="N44" i="1"/>
  <c r="M44" i="1"/>
  <c r="P11" i="1"/>
  <c r="O11" i="1"/>
  <c r="P15" i="1"/>
  <c r="O15" i="1"/>
  <c r="P46" i="1"/>
  <c r="O46" i="1"/>
  <c r="P213" i="1"/>
  <c r="Q213" i="1" s="1"/>
  <c r="M198" i="1"/>
  <c r="L198" i="1"/>
  <c r="N198" i="1"/>
  <c r="M188" i="1"/>
  <c r="N188" i="1"/>
  <c r="L188" i="1"/>
  <c r="N16" i="1"/>
  <c r="L16" i="1"/>
  <c r="L159" i="1"/>
  <c r="M159" i="1"/>
  <c r="O159" i="1"/>
  <c r="P159" i="1"/>
  <c r="M120" i="1"/>
  <c r="N120" i="1"/>
  <c r="P120" i="1" s="1"/>
  <c r="M100" i="1"/>
  <c r="N100" i="1"/>
  <c r="P100" i="1" s="1"/>
  <c r="N88" i="1"/>
  <c r="L88" i="1"/>
  <c r="N49" i="1"/>
  <c r="M49" i="1"/>
  <c r="L49" i="1"/>
  <c r="N47" i="1"/>
  <c r="M47" i="1"/>
  <c r="L47" i="1"/>
  <c r="N28" i="1"/>
  <c r="M28" i="1"/>
  <c r="L28" i="1"/>
  <c r="M16" i="1"/>
  <c r="P52" i="1" l="1"/>
  <c r="O52" i="1"/>
  <c r="O100" i="1"/>
  <c r="P69" i="1"/>
  <c r="O69" i="1"/>
  <c r="O120" i="1"/>
  <c r="P44" i="1"/>
  <c r="O44" i="1"/>
  <c r="P62" i="1"/>
  <c r="O62" i="1"/>
  <c r="Q10" i="1"/>
  <c r="O59" i="1"/>
  <c r="P59" i="1"/>
  <c r="P198" i="1"/>
  <c r="O198" i="1"/>
  <c r="O188" i="1"/>
  <c r="P188" i="1"/>
  <c r="P16" i="1"/>
  <c r="O16" i="1"/>
  <c r="P88" i="1"/>
  <c r="O88" i="1"/>
  <c r="P49" i="1"/>
  <c r="O49" i="1"/>
  <c r="O47" i="1"/>
  <c r="P47" i="1"/>
  <c r="P28" i="1"/>
  <c r="O28" i="1"/>
  <c r="Q13" i="1" l="1"/>
  <c r="R10" i="1" s="1"/>
  <c r="S10" i="1" s="1"/>
  <c r="Q188" i="1"/>
</calcChain>
</file>

<file path=xl/sharedStrings.xml><?xml version="1.0" encoding="utf-8"?>
<sst xmlns="http://schemas.openxmlformats.org/spreadsheetml/2006/main" count="569" uniqueCount="561">
  <si>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</si>
  <si>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</si>
  <si>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</si>
  <si>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</si>
  <si>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</si>
  <si>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</si>
  <si>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</si>
  <si>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</si>
  <si>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[1] Energía</t>
  </si>
  <si>
    <t>[1A] Actividades de quema del combustible</t>
  </si>
  <si>
    <t>[1A1] Industrias de la energía</t>
  </si>
  <si>
    <t>[1A1a] Actividad principal producción de electricidad y calor</t>
  </si>
  <si>
    <t>[1A1b] Refinación del petróleo</t>
  </si>
  <si>
    <t>[1A1c] Manufactura de combustibles sólidos y otras industrias de la energía</t>
  </si>
  <si>
    <t>[1A2] Industrias manufactura y de la construcción</t>
  </si>
  <si>
    <t>[1A2a] Hierro y acero</t>
  </si>
  <si>
    <t>[1A2b] Metales no ferrosos</t>
  </si>
  <si>
    <t>[1A2c] Sustancias químicas</t>
  </si>
  <si>
    <t>[1A2d] Pulpa, papel e imprenta</t>
  </si>
  <si>
    <t>[1A2e] Procesamiento de alimentos, bebidas y tabaco</t>
  </si>
  <si>
    <t xml:space="preserve">   [1A2e1] Tortillerias </t>
  </si>
  <si>
    <t xml:space="preserve">   [1A2e2] Taquerias</t>
  </si>
  <si>
    <t xml:space="preserve">   [1A2e3] Pollerias-rosticerias</t>
  </si>
  <si>
    <t xml:space="preserve">   [1A2e4] Antojitos que utilizan carbón -GLP</t>
  </si>
  <si>
    <t xml:space="preserve">   [1A2e5] Cocinas economicas (restaurantes)</t>
  </si>
  <si>
    <t xml:space="preserve">   [1A2e6] Panaderias</t>
  </si>
  <si>
    <t>[1A2f] Minerales no metálicos</t>
  </si>
  <si>
    <t>[1A2g] Equipo de transporte</t>
  </si>
  <si>
    <t>[1A2h] Maquinaria</t>
  </si>
  <si>
    <t>[1A2i] Minería (con excepción de combustibles) y cantería</t>
  </si>
  <si>
    <t>[1A2j] Madera y productos de la madera</t>
  </si>
  <si>
    <t>[1A2k] Construcción</t>
  </si>
  <si>
    <t>[1A2l] Textiles y cueros</t>
  </si>
  <si>
    <t>[1A2m] Industria no especificada</t>
  </si>
  <si>
    <t>[1A3] Transporte</t>
  </si>
  <si>
    <t>[1A3a] Aviación civil</t>
  </si>
  <si>
    <t>[1A3b] Autotransporte</t>
  </si>
  <si>
    <t>[1A3c] Ferrocarriles</t>
  </si>
  <si>
    <t>[1A3d] Navegación marítima y fluvial</t>
  </si>
  <si>
    <t>[1A3e] Otro transporte</t>
  </si>
  <si>
    <t>[1A3f]  Aforo Vehicular por crucero</t>
  </si>
  <si>
    <t xml:space="preserve">[1A3g]Transporte Privado </t>
  </si>
  <si>
    <t>[1A3h] Transporte Público</t>
  </si>
  <si>
    <t xml:space="preserve">   [1A3h1] Tuzobus-Troncal</t>
  </si>
  <si>
    <t xml:space="preserve">   [1A3h2] Tuzobus-Alimentadora </t>
  </si>
  <si>
    <t>[1A4] Otros sectores</t>
  </si>
  <si>
    <t>[1A4a] Comercial/institucional</t>
  </si>
  <si>
    <t>[1A4b] Residencial</t>
  </si>
  <si>
    <t>[1A4c] Agropecuario/silvicultura/pesca/piscifactorías</t>
  </si>
  <si>
    <t>[1A4d]Oxxo</t>
  </si>
  <si>
    <t>[Inf-1] Centros Administrativos</t>
  </si>
  <si>
    <t xml:space="preserve">[Inf-2] Servicios de retiro </t>
  </si>
  <si>
    <t xml:space="preserve">[Inf-3] Servicios de información y divulgación </t>
  </si>
  <si>
    <t xml:space="preserve">[Inf-4] Servicios financieros </t>
  </si>
  <si>
    <t xml:space="preserve">[Inf-5] Servicios educativos </t>
  </si>
  <si>
    <t>[Inf-6] Servicios de salud</t>
  </si>
  <si>
    <t>[1B] Emisiones fugitivas provenientes de la fabricación de combustibles</t>
  </si>
  <si>
    <t>Generación de electricidad a partir de combustibles fósiles</t>
  </si>
  <si>
    <t>Total de unidades Municipales por Subfuente</t>
  </si>
  <si>
    <t>Comercio al por mayor de libros</t>
  </si>
  <si>
    <t>Comercio al por menor de revistas y periódicos</t>
  </si>
  <si>
    <t>Diseño gráfico</t>
  </si>
  <si>
    <t>Diseño y decoración de interiores</t>
  </si>
  <si>
    <t>Distribución de material publicitario</t>
  </si>
  <si>
    <t>Edición de libros</t>
  </si>
  <si>
    <t>Edición de otros materiales integrada con la impresión</t>
  </si>
  <si>
    <t>Fabricación de bolsas de papel y productos celulósicos recubiertos y tratados</t>
  </si>
  <si>
    <t>Fabricación de otros productos de cartón y papel</t>
  </si>
  <si>
    <t>Servicios de dibujo</t>
  </si>
  <si>
    <t>Servicios de elaboración de mapas</t>
  </si>
  <si>
    <t>Servicios de fotocopiado, fax y afines</t>
  </si>
  <si>
    <t>Comercio al por mayor de bebidas no alcohólicas y hielo</t>
  </si>
  <si>
    <t>Conservación de frutas y verduras por procesos distintos a la congelación y la deshidratación</t>
  </si>
  <si>
    <t>Elaboración de botanas</t>
  </si>
  <si>
    <t>Elaboración de chocolate y productos de chocolate</t>
  </si>
  <si>
    <t>Elaboración de concentrados, polvos, jarabes y esencias de sabor para bebidas</t>
  </si>
  <si>
    <t>Elaboración de derivados y fermentos lácteos</t>
  </si>
  <si>
    <t>Elaboración de dulces, chicles y productos de confitería que no sean de chocolate</t>
  </si>
  <si>
    <t>Elaboración de galletas y pastas para sopa</t>
  </si>
  <si>
    <t>Elaboración de gelatinas y otros postres en polvo</t>
  </si>
  <si>
    <t>Elaboración de harina de otros productos agrícolas</t>
  </si>
  <si>
    <t>Elaboración de helados y paletas</t>
  </si>
  <si>
    <t>Elaboración de hielo</t>
  </si>
  <si>
    <t>Elaboración de leche líquida</t>
  </si>
  <si>
    <t>Elaboración de refrescos y otras bebidas no alcohólicas</t>
  </si>
  <si>
    <t>Elaboración de ron y otras bebidas destiladas de caña</t>
  </si>
  <si>
    <t>Purificación y embotellado de agua</t>
  </si>
  <si>
    <t>Elaboración de tortillas de harina de trigo de forma tradicional</t>
  </si>
  <si>
    <t>Elaboración de tortillas de maíz y molienda de nixtamal</t>
  </si>
  <si>
    <t>Restaurantes con servicio de preparación de tacos y tortas</t>
  </si>
  <si>
    <t>Comercio al por mayor de carne de aves</t>
  </si>
  <si>
    <t>Comercio al por menor de carne de aves</t>
  </si>
  <si>
    <t>Comercio al por mayor de otros alimentos</t>
  </si>
  <si>
    <t>Comercio al por menor de otros alimentos</t>
  </si>
  <si>
    <t>Servicios de preparación de otros alimentos para consumo inmediato</t>
  </si>
  <si>
    <t>Clasificación dentro de la subfuente</t>
  </si>
  <si>
    <t>Total de UE por Sub-Subfuente</t>
  </si>
  <si>
    <t>Restaurantes con servicio de preparación de alimentos a la carta o de comida corrida</t>
  </si>
  <si>
    <t>Restaurantes con servicio de preparación de antojitos</t>
  </si>
  <si>
    <t>Restaurantes con servicio de preparación de pescados y mariscos</t>
  </si>
  <si>
    <t>Restaurantes con servicio de preparación de pizzas, hamburguesas, hot dogs y pollos rostizados para llevar</t>
  </si>
  <si>
    <t>Restaurantes de autoservicio</t>
  </si>
  <si>
    <t>Restaurantes que preparan otro tipo de alimentos para llevar</t>
  </si>
  <si>
    <t>Servicios de comedor para empresas e instituciones</t>
  </si>
  <si>
    <t>Comercio al por mayor de pan y pasteles</t>
  </si>
  <si>
    <t>Panificación tradicional</t>
  </si>
  <si>
    <t xml:space="preserve">Co2 kg por Unidades Economicas </t>
  </si>
  <si>
    <t>Total de Emisiones por UE en KG al Día</t>
  </si>
  <si>
    <t>Total de Emisiones por UE en KG Semanal</t>
  </si>
  <si>
    <t>Total de Emisiones por UE en KG al Mensual</t>
  </si>
  <si>
    <t>Total de Emisiones por UE en KG al Anual</t>
  </si>
  <si>
    <t>Total de Emisiones por UE en Toneladas al Anual</t>
  </si>
  <si>
    <t>Total de Emisiones por UE en GG al Anual</t>
  </si>
  <si>
    <t>FE Co2 kg (1 unidad)</t>
  </si>
  <si>
    <t>Autotransporte foráneo de materiales para la construcción</t>
  </si>
  <si>
    <t>Autotransporte local de materiales para la construcción</t>
  </si>
  <si>
    <t>Comercio al por mayor de camiones</t>
  </si>
  <si>
    <t>Otro autotransporte local de carga especializado</t>
  </si>
  <si>
    <t>Otros servicios de intermediación para el transporte de carga</t>
  </si>
  <si>
    <t>Otros servicios relacionados con el transporte</t>
  </si>
  <si>
    <t>Servicios de grúa</t>
  </si>
  <si>
    <t>Alquiler de maquinaria y equipo comercial y de servicios</t>
  </si>
  <si>
    <t>Alquiler de maquinaria y equipo para construcción, minería y actividades forestales</t>
  </si>
  <si>
    <t>Alquiler de maquinaria y equipo para mover, levantar y acomodar materiales</t>
  </si>
  <si>
    <t>Comercio al por mayor de maquinaria y equipo agropecuario, forestal y para la pesca</t>
  </si>
  <si>
    <t>Comercio al por mayor de maquinaria y equipo para la construcción y la minería</t>
  </si>
  <si>
    <t>Comercio al por mayor de maquinaria y equipo para la industria manufacturera</t>
  </si>
  <si>
    <t>Comercio al por mayor de otra maquinaria y equipo de uso general</t>
  </si>
  <si>
    <t>Fabricación de maquinaria y equipo para la industria extractiva</t>
  </si>
  <si>
    <t>Fabricación de maquinaria y equipo para la industria metalmecánica</t>
  </si>
  <si>
    <t>Fabricación de otra maquinaria y equipo para el comercio y los servicios</t>
  </si>
  <si>
    <t>Maquinado de piezas metálicas para maquinaria y equipo en general</t>
  </si>
  <si>
    <t>Reparación y mantenimiento de maquinaria y equipo comercial y de servicios</t>
  </si>
  <si>
    <t>Reparación y mantenimiento de maquinaria y equipo industrial</t>
  </si>
  <si>
    <t>Reparación y mantenimiento de maquinaria y equipo para mover, levantar y acomodar materiales</t>
  </si>
  <si>
    <t>Minería de arena y grava para la construcción</t>
  </si>
  <si>
    <t>Minería de otras arcillas y de otros minerales refractarios</t>
  </si>
  <si>
    <t>Minería de piedra caliza</t>
  </si>
  <si>
    <t>Minería de plata</t>
  </si>
  <si>
    <t>Minería de tezontle y tepetate</t>
  </si>
  <si>
    <t>Aserrado de tablas y tablones</t>
  </si>
  <si>
    <t>Colocación de muros falsos y aislamiento</t>
  </si>
  <si>
    <t>Colocación de pisos flexibles y de madera</t>
  </si>
  <si>
    <t>Comercio al por mayor de madera para la construcción y la industria</t>
  </si>
  <si>
    <t>Comercio al por menor de muebles para el hogar</t>
  </si>
  <si>
    <t>Fabricación de artículos y utensilios de madera para el hogar</t>
  </si>
  <si>
    <t>Fabricación de muebles de oficina y estantería</t>
  </si>
  <si>
    <t>Fabricación de muebles, excepto cocinas integrales, muebles modulares de baño y muebles de oficina y estantería</t>
  </si>
  <si>
    <t>Fabricación de otros productos de madera</t>
  </si>
  <si>
    <t>Fabricación de productos de madera de uso industrial</t>
  </si>
  <si>
    <t>Fabricación de productos de madera para la construcción</t>
  </si>
  <si>
    <t>Reparación de tapicería de muebles para el hogar</t>
  </si>
  <si>
    <t>Comercio al por mayor de cemento, tabique y grava</t>
  </si>
  <si>
    <t>Comercio al por mayor de otros materiales de desecho</t>
  </si>
  <si>
    <t>Comercio al por mayor de otros materiales para la construcción, excepto de madera y metálicos</t>
  </si>
  <si>
    <t>Construcción de carreteras, puentes y similares</t>
  </si>
  <si>
    <t>Construcción de obras de generación y conducción de energía eléctrica</t>
  </si>
  <si>
    <t>Construcción de obras de urbanización</t>
  </si>
  <si>
    <t>Construcción de obras para el tratamiento, distribución y suministro de agua y drenaje</t>
  </si>
  <si>
    <t>Construcción de obras para transporte eléctrico y ferroviario</t>
  </si>
  <si>
    <t>Fabricación de concreto</t>
  </si>
  <si>
    <t>Fabricación de ladrillos no refractarios</t>
  </si>
  <si>
    <t>Fabricación de otros productos de cemento y concreto</t>
  </si>
  <si>
    <t>Fabricación de productos preesforzados de concreto</t>
  </si>
  <si>
    <t>Fabricación de tubos y bloques de cemento y concreto</t>
  </si>
  <si>
    <t>Montaje de estructuras de concreto prefabricadas</t>
  </si>
  <si>
    <t>Otros trabajos de acabados en edificaciones</t>
  </si>
  <si>
    <t>Otros trabajos especializados para la construcción</t>
  </si>
  <si>
    <t>Preparación de terrenos para la construcción</t>
  </si>
  <si>
    <t>Servicios de inspección de edificios</t>
  </si>
  <si>
    <t>Supervisión de edificación residencial</t>
  </si>
  <si>
    <t>Trabajos de cimentaciones</t>
  </si>
  <si>
    <t>Acabado de productos textiles</t>
  </si>
  <si>
    <t>Alquiler de prendas de vestir</t>
  </si>
  <si>
    <t>Comercio al por mayor de blancos</t>
  </si>
  <si>
    <t>Comercio al por mayor de calzado</t>
  </si>
  <si>
    <t>Comercio al por mayor de cueros y pieles</t>
  </si>
  <si>
    <t>Comercio al por mayor de fibras, hilos y telas</t>
  </si>
  <si>
    <t>Comercio al por mayor de ropa, bisutería y accesorios de vestir</t>
  </si>
  <si>
    <t>Comercio al por menor de alfombras, cortinas, tapices y similares</t>
  </si>
  <si>
    <t>Comercio al por menor de blancos</t>
  </si>
  <si>
    <t>Comercio al por menor de calzado</t>
  </si>
  <si>
    <t>Comercio al por menor de disfraces, vestimenta regional y vestidos de novia</t>
  </si>
  <si>
    <t>Comercio al por menor de lencería</t>
  </si>
  <si>
    <t>Comercio al por menor de ropa de bebé</t>
  </si>
  <si>
    <t>Comercio al por menor de ropa de cuero y piel y de otros artículos de estos materiales</t>
  </si>
  <si>
    <t>Comercio al por menor de ropa, excepto de bebé y lencería</t>
  </si>
  <si>
    <t>Comercio al por menor de sombreros</t>
  </si>
  <si>
    <t>Comercio al por menor de telas</t>
  </si>
  <si>
    <t>Confección de cortinas, blancos y similares</t>
  </si>
  <si>
    <t>Confección de otros accesorios y prendas de vestir no clasificados en otra parte</t>
  </si>
  <si>
    <t>Confección de prendas de vestir sobre medida</t>
  </si>
  <si>
    <t>Confección de productos de textiles recubiertos y de materiales sucedáneos</t>
  </si>
  <si>
    <t>Confección de sombreros y gorras</t>
  </si>
  <si>
    <t>Confección en serie de camisas</t>
  </si>
  <si>
    <t>Confección en serie de disfraces y trajes típicos</t>
  </si>
  <si>
    <t>Confección en serie de otra ropa exterior de materiales textiles</t>
  </si>
  <si>
    <t>Confección en serie de uniformes</t>
  </si>
  <si>
    <t>Confección, bordado y deshilado de productos textiles</t>
  </si>
  <si>
    <t>Diseño de modas y otros diseños especializados</t>
  </si>
  <si>
    <t>Fabricación de calcetines y medias de tejido de punto</t>
  </si>
  <si>
    <t>Fabricación de calzado con corte de piel y cuero</t>
  </si>
  <si>
    <t>Fabricación de hilos para coser y bordar</t>
  </si>
  <si>
    <t>Fabricación de otros productos de cuero, piel y materiales sucedáneos</t>
  </si>
  <si>
    <t>Fabricación de productos textiles reciclados</t>
  </si>
  <si>
    <t>Fabricación de ropa exterior de tejido de punto</t>
  </si>
  <si>
    <t>Fabricación de telas anchas de tejido de trama</t>
  </si>
  <si>
    <t>Fabricación de telas de tejido de punto</t>
  </si>
  <si>
    <t>Fabricación de telas recubiertas</t>
  </si>
  <si>
    <t>Lavanderías y tintorerías</t>
  </si>
  <si>
    <t>Reparación de calzado y otros artículos de piel y cuero</t>
  </si>
  <si>
    <t>Diseño industrial</t>
  </si>
  <si>
    <t>Edificación de naves y plantas industriales, excepto la supervisión</t>
  </si>
  <si>
    <t>Exhibición de películas y otros materiales audiovisuales</t>
  </si>
  <si>
    <t>Fabricación de artículos deportivos</t>
  </si>
  <si>
    <t>Fabricación de artículos oftálmicos</t>
  </si>
  <si>
    <t>Fabricación de cocinas integrales y muebles modulares de baño</t>
  </si>
  <si>
    <t>Fabricación de cosméticos, perfumes y otras preparaciones de tocador</t>
  </si>
  <si>
    <t>Fabricación de envases de cartón</t>
  </si>
  <si>
    <t>Fabricación de envases y contenedores de plástico para embalaje con y sin reforzamiento</t>
  </si>
  <si>
    <t>Fabricación de escobas, cepillos y similares</t>
  </si>
  <si>
    <t>Fabricación de instrumentos musicales</t>
  </si>
  <si>
    <t>Fabricación de juguetes</t>
  </si>
  <si>
    <t>Fabricación de material desechable de uso médico</t>
  </si>
  <si>
    <t>Fabricación de otros productos de hule</t>
  </si>
  <si>
    <t>Fabricación de otros productos de plástico con reforzamiento</t>
  </si>
  <si>
    <t>Fabricación de persianas y cortineros</t>
  </si>
  <si>
    <t>Fabricación de productos de plástico para el hogar con y sin reforzamiento</t>
  </si>
  <si>
    <t>Fabricación de productos para embalaje y envases de madera</t>
  </si>
  <si>
    <t>Impresión de formas continuas y otros impresos</t>
  </si>
  <si>
    <t>Impresión de libros, periódicos y revistas</t>
  </si>
  <si>
    <t>Industrias conexas a la impresión</t>
  </si>
  <si>
    <t>Instalación de señalamientos y protecciones en obras viales</t>
  </si>
  <si>
    <t>Operadores de servicios de telecomunicaciones alámbricas</t>
  </si>
  <si>
    <t>Operadores de servicios de telecomunicaciones inalámbricas</t>
  </si>
  <si>
    <t>Otras industrias manufactureras</t>
  </si>
  <si>
    <t>Otros servicios de telecomunicaciones</t>
  </si>
  <si>
    <t>Otros trabajos en exteriores</t>
  </si>
  <si>
    <t>Promotores del sector público de espectáculos artísticos, culturales, deportivos y similares que cuentan con instalaciones para presentarlos</t>
  </si>
  <si>
    <t>Servicios de fotografía y videograbación</t>
  </si>
  <si>
    <t>Administración de aeropuertos y helipuertos</t>
  </si>
  <si>
    <t>Otros servicios relacionados con el transporte aéreo</t>
  </si>
  <si>
    <t>Transporte aéreo no regular</t>
  </si>
  <si>
    <t>Transporte aéreo regular en líneas aéreas nacionales</t>
  </si>
  <si>
    <t>Autotransporte foráneo con refrigeración</t>
  </si>
  <si>
    <t>Otro autotransporte foráneo de carga especializado</t>
  </si>
  <si>
    <t>Otro autotransporte foráneo de carga general</t>
  </si>
  <si>
    <t>Otro autotransporte local de carga general</t>
  </si>
  <si>
    <t>Alquiler de autobuses con chofer</t>
  </si>
  <si>
    <t>Alquiler de automóviles con chofer</t>
  </si>
  <si>
    <t>Alquiler de automóviles sin chofer</t>
  </si>
  <si>
    <t>Alquiler de camiones de carga sin chofer</t>
  </si>
  <si>
    <t>Estacionamientos y pensiones para vehículos automotores</t>
  </si>
  <si>
    <t>Servicios de ambulancias</t>
  </si>
  <si>
    <t>Transporte colectivo foráneo de pasajeros de ruta fija</t>
  </si>
  <si>
    <t>Transporte colectivo urbano y suburbano de pasajeros en autobuses de ruta fija</t>
  </si>
  <si>
    <t>Transporte escolar y de personal</t>
  </si>
  <si>
    <t>Transporte turístico por tierra</t>
  </si>
  <si>
    <t xml:space="preserve">Se analizan los cruceros con mayor afluencia vehicular de acuerdo a los municipios. </t>
  </si>
  <si>
    <t>Alquiler de mesas, sillas, vajillas y similares</t>
  </si>
  <si>
    <t>Alquiler de otros artículos para el hogar y personales</t>
  </si>
  <si>
    <t>Alquiler sin intermediación de oficinas y locales comerciales</t>
  </si>
  <si>
    <t>Alquiler sin intermediación de otros bienes raíces</t>
  </si>
  <si>
    <t>Alquiler sin intermediación de salones para fiestas y convenciones</t>
  </si>
  <si>
    <t>Baños públicos</t>
  </si>
  <si>
    <t>Bares, cantinas y similares</t>
  </si>
  <si>
    <t>Billares</t>
  </si>
  <si>
    <t>Boliches</t>
  </si>
  <si>
    <t>Cafeterías, fuentes de sodas, neverías, refresquerías y similares</t>
  </si>
  <si>
    <t>Campos de golf</t>
  </si>
  <si>
    <t>Cantantes y grupos musicales del sector privado</t>
  </si>
  <si>
    <t>Comercialización de energía eléctrica</t>
  </si>
  <si>
    <t>Comercio al por mayor de abarrotes</t>
  </si>
  <si>
    <t>Comercio al por mayor de artículos de joyería y relojes</t>
  </si>
  <si>
    <t>Comercio al por mayor de artículos desechables</t>
  </si>
  <si>
    <t>Comercio al por mayor de artículos y aparatos deportivos</t>
  </si>
  <si>
    <t>Comercio al por mayor de desechos de plástico</t>
  </si>
  <si>
    <t>Comercio al por mayor de equipo de telecomunicaciones, fotografía y cinematografía</t>
  </si>
  <si>
    <t>Comercio al por mayor de maquinaria y equipo para otros servicios y para actividades comerciales</t>
  </si>
  <si>
    <t>Comercio al por mayor de medicamentos veterinarios y alimentos para animales, excepto mascotas</t>
  </si>
  <si>
    <t>Comercio al por mayor de mobiliario y equipo de oficina</t>
  </si>
  <si>
    <t>Comercio al por mayor de mobiliario, equipo e instrumental médico y de laboratorio</t>
  </si>
  <si>
    <t>Comercio al por mayor de mobiliario, equipo, y accesorios de cómputo</t>
  </si>
  <si>
    <t>Comercio al por menor de antigüedades y obras de arte</t>
  </si>
  <si>
    <t>Comercio al por menor de artículos de joyería y relojes</t>
  </si>
  <si>
    <t>Comercio al por menor de artículos de mercería y bonetería</t>
  </si>
  <si>
    <t>Comercio al por menor de artículos desechables</t>
  </si>
  <si>
    <t>Comercio al por menor de artículos ortopédicos</t>
  </si>
  <si>
    <t>Comercio al por menor de artículos para albercas y otros artículos</t>
  </si>
  <si>
    <t>Comercio al por menor de artículos religiosos</t>
  </si>
  <si>
    <t>Comercio al por menor de artículos usados</t>
  </si>
  <si>
    <t>Comercio al por menor de artículos y aparatos deportivos</t>
  </si>
  <si>
    <t>Comercio al por menor de bisutería y accesorios de vestir</t>
  </si>
  <si>
    <t>Comercio al por menor de cristalería, loza y utensilios de cocina</t>
  </si>
  <si>
    <t>Comercio al por menor de discos y casetes</t>
  </si>
  <si>
    <t>Comercio al por menor de equipo y material fotográfico</t>
  </si>
  <si>
    <t>Comercio al por menor de instrumentos musicales</t>
  </si>
  <si>
    <t>Comercio al por menor de juguetes</t>
  </si>
  <si>
    <t>Comercio al por menor de lámparas ornamentales y candiles</t>
  </si>
  <si>
    <t>Comercio al por menor de lentes</t>
  </si>
  <si>
    <t>Comercio al por menor de mascotas</t>
  </si>
  <si>
    <t>Comercio al por menor de mobiliario, equipo y accesorios de cómputo</t>
  </si>
  <si>
    <t>Comercio al por menor de otros artículos de uso personal</t>
  </si>
  <si>
    <t>Comercio al por menor de otros artículos para la decoración de interiores</t>
  </si>
  <si>
    <t>Comercio al por menor de pañales desechables</t>
  </si>
  <si>
    <t>Comercio al por menor de productos naturistas, medicamentos homeopáticos y de complementos alimenticios</t>
  </si>
  <si>
    <t>Comercio al por menor de regalos</t>
  </si>
  <si>
    <t>Comercio al por menor de teléfonos y otros aparatos de comunicación</t>
  </si>
  <si>
    <t>Comercio al por menor en minisupers</t>
  </si>
  <si>
    <t>Comercio al por menor en supermercados</t>
  </si>
  <si>
    <t>Comercio al por menor en tiendas de abarrotes, ultramarinos y misceláneas</t>
  </si>
  <si>
    <t>Comercio al por menor en tiendas de artesanías</t>
  </si>
  <si>
    <t>Comercio al por menor en tiendas departamentales</t>
  </si>
  <si>
    <t>Comercio al por menor exclusivamente a través de Internet, y catálogos impresos, televisión y similares</t>
  </si>
  <si>
    <t>Compañías de danza del sector privado</t>
  </si>
  <si>
    <t>Compañías de teatro del sector público</t>
  </si>
  <si>
    <t>Edición de periódicos</t>
  </si>
  <si>
    <t>Edición de periódicos integrada con la impresión</t>
  </si>
  <si>
    <t>Edición de revistas y otras publicaciones periódicas</t>
  </si>
  <si>
    <t>Edición y difusión de contenido exclusivamente a través de Internet y servicios de búsqueda en la red</t>
  </si>
  <si>
    <t>Instalación de cristales y otras reparaciones a la carrocería de automóviles y camiones</t>
  </si>
  <si>
    <t>Organizadores de convenciones y ferias comerciales e industriales</t>
  </si>
  <si>
    <t>Otros servicios de almacenamiento general sin instalaciones especializadas</t>
  </si>
  <si>
    <t>Otros servicios recreativos prestados por el sector privado</t>
  </si>
  <si>
    <t>Regulación y fomento de actividades para mejorar y preservar el medio ambiente</t>
  </si>
  <si>
    <t>Reparación y mantenimiento de otros artículos para el hogar y personales</t>
  </si>
  <si>
    <t>Sanitarios públicos y bolerías</t>
  </si>
  <si>
    <t>Servicios de capacitación para el trabajo prestados por el sector público para personas desempleadas, subempleadas o discapacitadas</t>
  </si>
  <si>
    <t>Servicios de protección y custodia mediante el monitoreo de sistemas de seguridad</t>
  </si>
  <si>
    <t>Servicios de rotulación y otros servicios de publicidad</t>
  </si>
  <si>
    <t>Servicios veterinarios para la ganadería prestados por el sector privado</t>
  </si>
  <si>
    <t>Servicios veterinarios para mascotas prestados por el sector privado</t>
  </si>
  <si>
    <t>Trabajos de enyesado, empastado y tiroleado</t>
  </si>
  <si>
    <t>Transmisión de programas de radio</t>
  </si>
  <si>
    <t>Transmisión de programas de televisión</t>
  </si>
  <si>
    <t>Alquiler sin intermediación de viviendas amuebladas</t>
  </si>
  <si>
    <t>Alquiler sin intermediación de viviendas no amuebladas</t>
  </si>
  <si>
    <t>Asilos y otras residencias del sector privado para el cuidado de ancianos</t>
  </si>
  <si>
    <t>Asilos y otras residencias del sector público para el cuidado de ancianos</t>
  </si>
  <si>
    <t>Cabañas, villas y similares</t>
  </si>
  <si>
    <t>Centros generales de alquiler</t>
  </si>
  <si>
    <t>Departamentos y casas amueblados con servicios de hotelería</t>
  </si>
  <si>
    <t>Edificación de inmuebles comerciales y de servicios, excepto la supervisión</t>
  </si>
  <si>
    <t>Edificación de vivienda multifamiliar</t>
  </si>
  <si>
    <t>Edificación de vivienda unifamiliar</t>
  </si>
  <si>
    <t>Hoteles con otros servicios integrados</t>
  </si>
  <si>
    <t>Hoteles sin otros servicios integrados</t>
  </si>
  <si>
    <t>Instalaciones eléctricas en construcciones</t>
  </si>
  <si>
    <t>Moteles</t>
  </si>
  <si>
    <t>Otras construcciones de ingeniería civil</t>
  </si>
  <si>
    <t>Otras instalaciones y equipamiento en construcciones</t>
  </si>
  <si>
    <t>Comercio al por mayor de carnes rojas</t>
  </si>
  <si>
    <t>Comercio al por mayor de pescados y mariscos</t>
  </si>
  <si>
    <t>Comercio al por menor de carnes rojas</t>
  </si>
  <si>
    <t>Comercio al por menor de pescados y mariscos</t>
  </si>
  <si>
    <t>Comercio al por menor de plantas y flores naturales</t>
  </si>
  <si>
    <t>Cadena comercial OXXO</t>
  </si>
  <si>
    <t>Actividades administrativas de instituciones de bienestar social</t>
  </si>
  <si>
    <t>Actividades de seguridad nacional</t>
  </si>
  <si>
    <t>Administración pública en general</t>
  </si>
  <si>
    <t>Asociaciones regulatorias de actividades recreativas</t>
  </si>
  <si>
    <t>Asociaciones y organizaciones civiles</t>
  </si>
  <si>
    <t>Asociaciones y organizaciones de profesionistas</t>
  </si>
  <si>
    <t>Asociaciones y organizaciones laborales y sindicales</t>
  </si>
  <si>
    <t>Asociaciones y organizaciones religiosas</t>
  </si>
  <si>
    <t>Asociaciones, organizaciones y cámaras de productores, comerciantes y prestadores de servicios</t>
  </si>
  <si>
    <t>Bibliotecas y archivos del sector privado</t>
  </si>
  <si>
    <t>Bibliotecas y archivos del sector público</t>
  </si>
  <si>
    <t>Bufetes jurídicos</t>
  </si>
  <si>
    <t>División de terrenos</t>
  </si>
  <si>
    <t>Impartición de justicia y mantenimiento de la seguridad y el orden público</t>
  </si>
  <si>
    <t>Notarías públicas</t>
  </si>
  <si>
    <t>Órganos legislativos</t>
  </si>
  <si>
    <t>Otros servicios de apoyo secretarial y similares</t>
  </si>
  <si>
    <t>Otros servicios de orientación y trabajo social prestados por el sector privado</t>
  </si>
  <si>
    <t>Otros servicios de orientación y trabajo social prestados por el sector público</t>
  </si>
  <si>
    <t>Otros servicios profesionales, científicos y técnicos</t>
  </si>
  <si>
    <t>Refugios temporales comunitarios del sector público</t>
  </si>
  <si>
    <t>Regulación y fomento del desarrollo económico</t>
  </si>
  <si>
    <t>Servicios de apoyo para efectuar trámites legales</t>
  </si>
  <si>
    <t>Servicios de arquitectura</t>
  </si>
  <si>
    <t>Servicios de arquitectura de paisaje y urbanismo</t>
  </si>
  <si>
    <t>Servicios de consultoría en medio ambiente</t>
  </si>
  <si>
    <t>Servicios de diseño de sistemas de cómputo y servicios relacionados</t>
  </si>
  <si>
    <t>Servicios de investigación de mercados y encuestas de opinión pública</t>
  </si>
  <si>
    <t>Servicios de investigación y de protección y custodia, excepto mediante monitoreo</t>
  </si>
  <si>
    <t>Servicios de preparación de documentos</t>
  </si>
  <si>
    <t>Servicios postales</t>
  </si>
  <si>
    <t>Suministro de personal permanente</t>
  </si>
  <si>
    <t>Administración de cajas de pensión y de seguros independientes</t>
  </si>
  <si>
    <t>Administración de cementerios pertenecientes al sector privado</t>
  </si>
  <si>
    <t>Administración de cementerios pertenecientes al sector público</t>
  </si>
  <si>
    <t>Pensiones y casas de huéspedes</t>
  </si>
  <si>
    <t>Agencias de anuncios publicitarios</t>
  </si>
  <si>
    <t>Agencias de colocación</t>
  </si>
  <si>
    <t>Agencias de correo directo</t>
  </si>
  <si>
    <t>Agencias de empleo temporal</t>
  </si>
  <si>
    <t>Agencias de publicidad</t>
  </si>
  <si>
    <t>Agencias de representación de medios</t>
  </si>
  <si>
    <t>Agencias de viajes</t>
  </si>
  <si>
    <t>Agencias noticiosas</t>
  </si>
  <si>
    <t>Agentes, ajustadores y gestores de seguros y fianzas</t>
  </si>
  <si>
    <t>Agrupaciones de autoayuda para alcohólicos y personas con otras adicciones</t>
  </si>
  <si>
    <t>Organización de excursiones y paquetes turísticos para agencias de viajes</t>
  </si>
  <si>
    <t>Promotores del sector privado de espectáculos artísticos, culturales, deportivos y similares que cuentan con instalaciones para presentarlos</t>
  </si>
  <si>
    <t>Agencias de cobranza</t>
  </si>
  <si>
    <t>Asesoría en inversiones</t>
  </si>
  <si>
    <t>Banca de desarrollo</t>
  </si>
  <si>
    <t>Banca múltiple</t>
  </si>
  <si>
    <t>Cajas de ahorro popular</t>
  </si>
  <si>
    <t>Casas de bolsa</t>
  </si>
  <si>
    <t>Casas de empeño</t>
  </si>
  <si>
    <t>Centros cambiarios</t>
  </si>
  <si>
    <t>Centros nocturnos, discotecas y similares</t>
  </si>
  <si>
    <t>Clubes deportivos del sector privado</t>
  </si>
  <si>
    <t>Clubes deportivos del sector público</t>
  </si>
  <si>
    <t>Clubes o ligas de aficionados</t>
  </si>
  <si>
    <t>Compañías afianzadoras</t>
  </si>
  <si>
    <t>Compañías de autofinanciamiento</t>
  </si>
  <si>
    <t>Compañías de seguros</t>
  </si>
  <si>
    <t>Corporativos</t>
  </si>
  <si>
    <t>Fondos y fideicomisos financieros</t>
  </si>
  <si>
    <t>Inmobiliarias y corredores de bienes raíces</t>
  </si>
  <si>
    <t>Montepíos</t>
  </si>
  <si>
    <t>Otras instituciones de ahorro y préstamo</t>
  </si>
  <si>
    <t>Otras instituciones de intermediación crediticia y financiera no bursátil</t>
  </si>
  <si>
    <t>Otros juegos de azar</t>
  </si>
  <si>
    <t>Otros servicios de apoyo a los negocios</t>
  </si>
  <si>
    <t>Otros servicios de reservaciones</t>
  </si>
  <si>
    <t>Otros servicios personales</t>
  </si>
  <si>
    <t>Otros servicios relacionados con la contabilidad</t>
  </si>
  <si>
    <t>Otros servicios relacionados con la intermediación bursátil</t>
  </si>
  <si>
    <t>Otros servicios relacionados con los servicios inmobiliarios</t>
  </si>
  <si>
    <t>Parques acuáticos y balnearios del sector privado</t>
  </si>
  <si>
    <t>Parques de diversiones y temáticos del sector privado</t>
  </si>
  <si>
    <t>Parques de diversiones y temáticos del sector público</t>
  </si>
  <si>
    <t>Relaciones exteriores</t>
  </si>
  <si>
    <t>Servicios de administración de bienes raíces</t>
  </si>
  <si>
    <t>Servicios de administración de negocios</t>
  </si>
  <si>
    <t>Servicios de agencias aduanales</t>
  </si>
  <si>
    <t>Servicios de alquiler de marcas registradas, patentes y franquicias</t>
  </si>
  <si>
    <t>Servicios de consultoría en administración</t>
  </si>
  <si>
    <t>Servicios de contabilidad y auditoría</t>
  </si>
  <si>
    <t>Servicios de mudanzas</t>
  </si>
  <si>
    <t>Sociedades financieras de objeto múltiple</t>
  </si>
  <si>
    <t>Uniones de crédito</t>
  </si>
  <si>
    <t>Venta de billetes de lotería, pronósticos deportivos y otros boletos de sorteo</t>
  </si>
  <si>
    <t>Artistas, escritores y técnicos independientes</t>
  </si>
  <si>
    <t>Comercio al por menor de libros</t>
  </si>
  <si>
    <t>Equipos deportivos profesionales</t>
  </si>
  <si>
    <t>Escuelas de arte del sector privado</t>
  </si>
  <si>
    <t>Escuelas de arte del sector público</t>
  </si>
  <si>
    <t>Escuelas de computación del sector privado</t>
  </si>
  <si>
    <t>Escuelas de deporte del sector privado</t>
  </si>
  <si>
    <t>Escuelas de educación media superior del sector privado</t>
  </si>
  <si>
    <t>Escuelas de educación media superior del sector público</t>
  </si>
  <si>
    <t>Escuelas de educación media técnica terminal del sector privado</t>
  </si>
  <si>
    <t>Escuelas de educación preescolar del sector privado</t>
  </si>
  <si>
    <t>Escuelas de educación preescolar del sector público</t>
  </si>
  <si>
    <t>Escuelas de educación primaria del sector privado</t>
  </si>
  <si>
    <t>Escuelas de educación primaria del sector público</t>
  </si>
  <si>
    <t>Escuelas de educación secundaria general del sector privado</t>
  </si>
  <si>
    <t>Escuelas de educación secundaria general del sector público</t>
  </si>
  <si>
    <t>Escuelas de educación secundaria técnica del sector público</t>
  </si>
  <si>
    <t>Escuelas de educación superior del sector privado</t>
  </si>
  <si>
    <t>Escuelas de educación superior del sector público</t>
  </si>
  <si>
    <t>Escuelas de educación técnica superior del sector privado</t>
  </si>
  <si>
    <t>Escuelas de idiomas del sector privado</t>
  </si>
  <si>
    <t>Escuelas del sector privado de educación para necesidades especiales</t>
  </si>
  <si>
    <t>Escuelas del sector privado dedicadas a la enseñanza de oficios</t>
  </si>
  <si>
    <t>Escuelas del sector privado que combinan diversos niveles de educación</t>
  </si>
  <si>
    <t>Escuelas del sector público de educación para necesidades especiales</t>
  </si>
  <si>
    <t>Escuelas del sector público dedicadas a la enseñanza de oficios</t>
  </si>
  <si>
    <t>Escuelas del sector público que combinan diversos niveles de educación</t>
  </si>
  <si>
    <t>Escuelas para la capacitación de ejecutivos del sector privado</t>
  </si>
  <si>
    <t>Guarderías del sector privado</t>
  </si>
  <si>
    <t>Guarderías del sector público</t>
  </si>
  <si>
    <t>Museos del sector privado</t>
  </si>
  <si>
    <t>Museos del sector público</t>
  </si>
  <si>
    <t>Orfanatos y otras residencias de asistencia social del sector privado</t>
  </si>
  <si>
    <t>Orfanatos y otras residencias de asistencia social del sector público</t>
  </si>
  <si>
    <t>Otros servicios educativos proporcionados por el sector privado</t>
  </si>
  <si>
    <t>Otros servicios educativos proporcionados por el sector público</t>
  </si>
  <si>
    <t>Servicios de apoyo a la educación</t>
  </si>
  <si>
    <t>Servicios de investigación científica y desarrollo en ciencias sociales y humanidades, prestados por el sector privado</t>
  </si>
  <si>
    <t>Servicios de orientación y trabajo social para la niñez y la juventud prestados por el sector privado</t>
  </si>
  <si>
    <t>Servicios de orientación y trabajo social para la niñez y la juventud prestados por el sector público</t>
  </si>
  <si>
    <t>Servicios de profesores particulares</t>
  </si>
  <si>
    <t>Centros de acondicionamiento físico del sector privado</t>
  </si>
  <si>
    <t>Centros de acondicionamiento físico del sector público</t>
  </si>
  <si>
    <t>Centros de planificación familiar del sector privado</t>
  </si>
  <si>
    <t>Centros del sector público dedicados a la atención y cuidado diurno de ancianos y discapacitados</t>
  </si>
  <si>
    <t>Clínicas de consultorios médicos del sector privado</t>
  </si>
  <si>
    <t>Clínicas de consultorios médicos del sector público</t>
  </si>
  <si>
    <t>Construcción de sistemas de riego agrícola</t>
  </si>
  <si>
    <t>Consultorios de medicina especializada del sector privado</t>
  </si>
  <si>
    <t>Consultorios de medicina general del sector privado</t>
  </si>
  <si>
    <t>Consultorios de medicina general del sector público</t>
  </si>
  <si>
    <t>Consultorios de nutriólogos y dietistas del sector privado</t>
  </si>
  <si>
    <t>Consultorios de optometría</t>
  </si>
  <si>
    <t>Consultorios de psicología del sector privado</t>
  </si>
  <si>
    <t>Consultorios de psicología del sector público</t>
  </si>
  <si>
    <t>Consultorios de quiropráctica del sector privado</t>
  </si>
  <si>
    <t>Consultorios del sector privado de audiología y de terapia ocupacional, física y del lenguaje</t>
  </si>
  <si>
    <t>Consultorios del sector público de audiología y de terapia ocupacional, física y del lenguaje</t>
  </si>
  <si>
    <t>Consultorios dentales del sector privado</t>
  </si>
  <si>
    <t>Farmacias con minisúper</t>
  </si>
  <si>
    <t>Farmacias sin minisúper</t>
  </si>
  <si>
    <t>Hospitales del sector privado de otras especialidades médicas</t>
  </si>
  <si>
    <t>Hospitales del sector público de otras especialidades médicas</t>
  </si>
  <si>
    <t>Hospitales generales del sector privado</t>
  </si>
  <si>
    <t>Hospitales generales del sector público</t>
  </si>
  <si>
    <t>Hospitales psiquiátricos y para el tratamiento por adicción del sector privado</t>
  </si>
  <si>
    <t>Laboratorios de pruebas</t>
  </si>
  <si>
    <t>Laboratorios médicos y de diagnóstico del sector privado</t>
  </si>
  <si>
    <t>Laboratorios médicos y de diagnóstico del sector público</t>
  </si>
  <si>
    <t>Otros centros del sector privado para la atención de pacientes que no requieren hospitalización</t>
  </si>
  <si>
    <t>Otros consultorios del sector privado para el cuidado de la salud</t>
  </si>
  <si>
    <t>Otros servicios de consultoría científica y técnica</t>
  </si>
  <si>
    <t>Residencias del sector privado con cuidados de enfermeras para enfermos convalecientes, en rehabilitación, incurables y terminales</t>
  </si>
  <si>
    <t>Residencias del sector privado para el cuidado de personas con problemas de retardo mental</t>
  </si>
  <si>
    <t>Residencias del sector privado para el cuidado de personas con problemas de trastorno mental y adicción</t>
  </si>
  <si>
    <t>Residencias del sector público para el cuidado de personas con problemas de trastorno mental y adicción</t>
  </si>
  <si>
    <t>Salones y clínicas de belleza y peluquerías</t>
  </si>
  <si>
    <t>Servicios de bancos de órganos, bancos de sangre y otros servicios auxiliares al tratamiento médico prestados por el sector privado</t>
  </si>
  <si>
    <t>Servicios de bancos de órganos, bancos de sangre y otros servicios auxiliares al tratamiento médico prestados por el sector público</t>
  </si>
  <si>
    <t>Servicios funerarios</t>
  </si>
  <si>
    <t>[1B1a] Minería carbonífera y manejo del carbón</t>
  </si>
  <si>
    <t>[1B1] Combustibles sólidos</t>
  </si>
  <si>
    <t>[1B1b] Combustión espontánea y vertederos para quema de carbón</t>
  </si>
  <si>
    <t xml:space="preserve">   [1B1ai] Minas subterráneas</t>
  </si>
  <si>
    <t xml:space="preserve">   [1B1aii] Minas superficie</t>
  </si>
  <si>
    <t>[1B2] Petróleo y gas natural</t>
  </si>
  <si>
    <t>[1B2a] Petróleo</t>
  </si>
  <si>
    <t xml:space="preserve">   1B2ai Venteo petróleo</t>
  </si>
  <si>
    <t xml:space="preserve">   1B2aii Quemado petróleo</t>
  </si>
  <si>
    <t xml:space="preserve">   1B2aiii Otras fugitivas petróleo</t>
  </si>
  <si>
    <t>[1B2b] Gas natural</t>
  </si>
  <si>
    <t xml:space="preserve">   1B2bi Venteo gas natural</t>
  </si>
  <si>
    <t xml:space="preserve">   1B2bii Quemado gas natural</t>
  </si>
  <si>
    <t xml:space="preserve">   1B2biii Otras fugitivas gas natural</t>
  </si>
  <si>
    <t>[1B3] Otras fuentes</t>
  </si>
  <si>
    <t>[1B3a] Gasolinerias</t>
  </si>
  <si>
    <t xml:space="preserve">[1B3b] Gaseras </t>
  </si>
  <si>
    <t>n/a</t>
  </si>
  <si>
    <t>Comercio al por menor de gasolina y diesel</t>
  </si>
  <si>
    <t>Comercio al por mayor de combustibles de uso industrial</t>
  </si>
  <si>
    <t>Comercio al por menor de gas L. P. en cilindros y para tanques estacionarios</t>
  </si>
  <si>
    <t>Comercio al por menor de otros combustibles</t>
  </si>
  <si>
    <t xml:space="preserve">N1 </t>
  </si>
  <si>
    <t>N2</t>
  </si>
  <si>
    <t>N3</t>
  </si>
  <si>
    <t xml:space="preserve">Total de Emisiones por subfuentes en GG al Anual </t>
  </si>
  <si>
    <t xml:space="preserve">Total de Emisiones por categoria en GG al Anual </t>
  </si>
  <si>
    <t xml:space="preserve">Total de Emisiones por fuente en GG al Anual </t>
  </si>
  <si>
    <r>
      <t>Unidades Económicas-</t>
    </r>
    <r>
      <rPr>
        <b/>
        <sz val="9"/>
        <rFont val="Arial"/>
        <family val="2"/>
      </rPr>
      <t>DENUE-INEGI</t>
    </r>
  </si>
  <si>
    <t>Derechos de Autor</t>
  </si>
  <si>
    <t>}</t>
  </si>
  <si>
    <r>
      <t>CO</t>
    </r>
    <r>
      <rPr>
        <b/>
        <sz val="10"/>
        <rFont val="Arial"/>
        <family val="2"/>
      </rPr>
      <t>2</t>
    </r>
    <r>
      <rPr>
        <b/>
        <sz val="16"/>
        <rFont val="Arial"/>
        <family val="2"/>
      </rPr>
      <t xml:space="preserve">  2024</t>
    </r>
  </si>
  <si>
    <t xml:space="preserve">Se analizan a partir del parque vehicular, registro de móviles particular y servicio masivo Tuzobus de acuerdo al municipio, INEGI, PIMUS.  </t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</si>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</sst>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"/>
    <numFmt numFmtId="166" formatCode="#,##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165" fontId="3" fillId="14" borderId="2" xfId="0" applyNumberFormat="1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13" borderId="3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13" borderId="7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13" borderId="5" xfId="0" applyNumberFormat="1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165" fontId="7" fillId="16" borderId="3" xfId="0" applyNumberFormat="1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wrapText="1"/>
      <protection locked="0"/>
    </xf>
    <xf numFmtId="165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/>
    <xf numFmtId="0" fontId="13" fillId="4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wrapText="1"/>
    </xf>
    <xf numFmtId="0" fontId="14" fillId="10" borderId="2" xfId="0" applyFont="1" applyFill="1" applyBorder="1" applyAlignment="1" applyProtection="1">
      <alignment horizontal="center" wrapText="1"/>
      <protection locked="0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3" fillId="10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 applyProtection="1">
      <alignment horizontal="center" vertical="center" wrapText="1"/>
      <protection locked="0"/>
    </xf>
    <xf numFmtId="0" fontId="13" fillId="16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16" borderId="2" xfId="0" applyFont="1" applyFill="1" applyBorder="1" applyAlignment="1">
      <alignment wrapText="1"/>
    </xf>
    <xf numFmtId="0" fontId="15" fillId="16" borderId="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/>
    <xf numFmtId="3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566397</xdr:colOff>
      <xdr:row>0</xdr:row>
      <xdr:rowOff>0</xdr:rowOff>
    </xdr:from>
    <xdr:to>
      <xdr:col>5</xdr:col>
      <xdr:colOff>1408212</xdr:colOff>
      <xdr:row>4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566397" y="0"/>
          <a:ext cx="5325368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4"/>
  <sheetViews>
    <sheetView tabSelected="1" zoomScale="50" zoomScaleNormal="50" workbookViewId="0">
      <selection activeCell="H5" sqref="H5:S5"/>
    </sheetView>
  </sheetViews>
  <sheetFormatPr baseColWidth="10" defaultRowHeight="15" x14ac:dyDescent="0.25"/>
  <cols>
    <col min="1" max="1" width="20" style="3" customWidth="1"/>
    <col min="2" max="2" width="16.140625" style="3" customWidth="1"/>
    <col min="3" max="4" width="11.42578125" style="3"/>
    <col min="5" max="5" width="8.42578125" style="3" customWidth="1"/>
    <col min="6" max="6" width="26.5703125" style="3" customWidth="1"/>
    <col min="7" max="7" width="16.28515625" style="3" customWidth="1"/>
    <col min="8" max="8" width="23.140625" style="3" customWidth="1"/>
    <col min="9" max="9" width="19.7109375" style="5" customWidth="1"/>
    <col min="10" max="10" width="19.42578125" style="3" customWidth="1"/>
    <col min="11" max="11" width="23.7109375" style="3" customWidth="1"/>
    <col min="12" max="12" width="21.5703125" style="3" customWidth="1"/>
    <col min="13" max="13" width="22.28515625" style="3" customWidth="1"/>
    <col min="14" max="14" width="20.42578125" style="3" customWidth="1"/>
    <col min="15" max="15" width="21.85546875" style="3" customWidth="1"/>
    <col min="16" max="16" width="20.42578125" style="9" customWidth="1"/>
    <col min="17" max="17" width="18.140625" style="28" customWidth="1"/>
    <col min="18" max="18" width="17.85546875" style="3" customWidth="1"/>
    <col min="19" max="19" width="28.5703125" style="3" customWidth="1"/>
    <col min="20" max="16384" width="11.42578125" style="3"/>
  </cols>
  <sheetData>
    <row r="1" spans="1:19" ht="21" customHeight="1" x14ac:dyDescent="0.25">
      <c r="A1" s="15"/>
      <c r="B1" s="15"/>
      <c r="C1" s="15"/>
      <c r="D1" s="15"/>
      <c r="E1" s="15"/>
      <c r="F1" s="15"/>
      <c r="G1" s="15"/>
      <c r="H1" s="66" t="s">
        <v>0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ht="21" customHeight="1" x14ac:dyDescent="0.25">
      <c r="A2" s="15"/>
      <c r="B2" s="15"/>
      <c r="C2" s="15"/>
      <c r="D2" s="15"/>
      <c r="E2" s="15"/>
      <c r="F2" s="15"/>
      <c r="G2" s="15"/>
      <c r="H2" s="66" t="s">
        <v>1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ht="21" customHeight="1" x14ac:dyDescent="0.25">
      <c r="A3" s="15"/>
      <c r="B3" s="15"/>
      <c r="C3" s="15"/>
      <c r="D3" s="15"/>
      <c r="E3" s="15"/>
      <c r="F3" s="15"/>
      <c r="G3" s="15"/>
      <c r="H3" s="66" t="s">
        <v>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19" ht="27" customHeight="1" x14ac:dyDescent="0.25">
      <c r="A4" s="15"/>
      <c r="B4" s="15"/>
      <c r="C4" s="15"/>
      <c r="D4" s="15"/>
      <c r="E4" s="15"/>
      <c r="F4" s="15"/>
      <c r="G4" s="15"/>
      <c r="H4" s="63" t="s">
        <v>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</row>
    <row r="5" spans="1:19" ht="18.75" customHeight="1" x14ac:dyDescent="0.25">
      <c r="A5" s="13" t="s">
        <v>7</v>
      </c>
      <c r="B5" s="13" t="s">
        <v>5</v>
      </c>
      <c r="C5" s="13" t="s">
        <v>6</v>
      </c>
      <c r="D5" s="13"/>
      <c r="E5" s="13"/>
      <c r="F5" s="13" t="s">
        <v>555</v>
      </c>
      <c r="G5" s="13"/>
      <c r="H5" s="60" t="s">
        <v>560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</row>
    <row r="6" spans="1:19" ht="20.25" x14ac:dyDescent="0.25">
      <c r="A6" s="13"/>
      <c r="B6" s="13"/>
      <c r="C6" s="13"/>
      <c r="D6" s="13"/>
      <c r="E6" s="13"/>
      <c r="F6" s="13"/>
      <c r="G6" s="13"/>
      <c r="H6" s="57" t="s">
        <v>558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1:19" ht="15.75" customHeight="1" x14ac:dyDescent="0.25">
      <c r="A7" s="13"/>
      <c r="B7" s="13"/>
      <c r="C7" s="13"/>
      <c r="D7" s="13"/>
      <c r="E7" s="13"/>
      <c r="F7" s="13"/>
      <c r="G7" s="13"/>
      <c r="H7" s="54" t="s">
        <v>4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spans="1:19" ht="91.5" customHeight="1" x14ac:dyDescent="0.25">
      <c r="A8" s="13"/>
      <c r="B8" s="13"/>
      <c r="C8" s="13"/>
      <c r="D8" s="13"/>
      <c r="E8" s="13"/>
      <c r="F8" s="13"/>
      <c r="G8" s="13"/>
      <c r="H8" s="22" t="s">
        <v>58</v>
      </c>
      <c r="I8" s="12" t="s">
        <v>113</v>
      </c>
      <c r="J8" s="12" t="s">
        <v>106</v>
      </c>
      <c r="K8" s="12" t="s">
        <v>107</v>
      </c>
      <c r="L8" s="12" t="s">
        <v>108</v>
      </c>
      <c r="M8" s="12" t="s">
        <v>109</v>
      </c>
      <c r="N8" s="12" t="s">
        <v>110</v>
      </c>
      <c r="O8" s="12" t="s">
        <v>111</v>
      </c>
      <c r="P8" s="19" t="s">
        <v>112</v>
      </c>
      <c r="Q8" s="27" t="s">
        <v>552</v>
      </c>
      <c r="R8" s="26" t="s">
        <v>554</v>
      </c>
      <c r="S8" s="25" t="s">
        <v>553</v>
      </c>
    </row>
    <row r="9" spans="1:19" ht="22.5" x14ac:dyDescent="0.25">
      <c r="A9" s="13"/>
      <c r="B9" s="13"/>
      <c r="C9" s="8" t="s">
        <v>549</v>
      </c>
      <c r="D9" s="8" t="s">
        <v>550</v>
      </c>
      <c r="E9" s="1" t="s">
        <v>551</v>
      </c>
      <c r="F9" s="2" t="s">
        <v>95</v>
      </c>
      <c r="G9" s="2" t="s">
        <v>96</v>
      </c>
      <c r="H9" s="22"/>
      <c r="I9" s="12"/>
      <c r="J9" s="12"/>
      <c r="K9" s="12"/>
      <c r="L9" s="12"/>
      <c r="M9" s="12"/>
      <c r="N9" s="12"/>
      <c r="O9" s="12"/>
      <c r="P9" s="19"/>
      <c r="Q9" s="27"/>
      <c r="R9" s="26"/>
      <c r="S9" s="25"/>
    </row>
    <row r="10" spans="1:19" ht="81.75" customHeight="1" x14ac:dyDescent="0.25">
      <c r="A10" s="20" t="s">
        <v>8</v>
      </c>
      <c r="B10" s="7"/>
      <c r="C10" s="14" t="s">
        <v>10</v>
      </c>
      <c r="D10" s="69" t="s">
        <v>11</v>
      </c>
      <c r="E10" s="70"/>
      <c r="F10" s="71" t="s">
        <v>57</v>
      </c>
      <c r="G10" s="72">
        <v>3</v>
      </c>
      <c r="H10" s="73">
        <f>G10</f>
        <v>3</v>
      </c>
      <c r="I10" s="118">
        <v>3363.38</v>
      </c>
      <c r="J10" s="119">
        <f>G10*I10</f>
        <v>10090.14</v>
      </c>
      <c r="K10" s="118">
        <f>J10</f>
        <v>10090.14</v>
      </c>
      <c r="L10" s="118">
        <f>K10*7</f>
        <v>70630.98</v>
      </c>
      <c r="M10" s="118">
        <f>K10*30</f>
        <v>302704.19999999995</v>
      </c>
      <c r="N10" s="120">
        <f>K10*365</f>
        <v>3682901.0999999996</v>
      </c>
      <c r="O10" s="121">
        <f>N10/1000</f>
        <v>3682.9010999999996</v>
      </c>
      <c r="P10" s="122">
        <f>N10/1000000</f>
        <v>3.6829010999999996</v>
      </c>
      <c r="Q10" s="29">
        <f>SUM(P10:P12)</f>
        <v>3.6829010999999996</v>
      </c>
      <c r="R10" s="29">
        <f>SUM(Q10:Q480)</f>
        <v>4352.136449820684</v>
      </c>
      <c r="S10" s="30">
        <f>SUM(R10:R493)</f>
        <v>4393.996540520684</v>
      </c>
    </row>
    <row r="11" spans="1:19" ht="33.75" customHeight="1" x14ac:dyDescent="0.25">
      <c r="A11" s="20"/>
      <c r="B11" s="11" t="s">
        <v>9</v>
      </c>
      <c r="C11" s="14"/>
      <c r="D11" s="69" t="s">
        <v>12</v>
      </c>
      <c r="E11" s="70"/>
      <c r="F11" s="74"/>
      <c r="G11" s="75">
        <v>0</v>
      </c>
      <c r="H11" s="76">
        <f t="shared" ref="H11:H15" si="0">G11</f>
        <v>0</v>
      </c>
      <c r="I11" s="76">
        <v>0</v>
      </c>
      <c r="J11" s="123">
        <f>G11*I11</f>
        <v>0</v>
      </c>
      <c r="K11" s="124">
        <f t="shared" ref="K11:K15" si="1">J11</f>
        <v>0</v>
      </c>
      <c r="L11" s="118">
        <f t="shared" ref="L11:L15" si="2">K11*7</f>
        <v>0</v>
      </c>
      <c r="M11" s="118">
        <f t="shared" ref="M11:M15" si="3">K11*30</f>
        <v>0</v>
      </c>
      <c r="N11" s="120">
        <f t="shared" ref="N11:N15" si="4">K11*365</f>
        <v>0</v>
      </c>
      <c r="O11" s="121">
        <f t="shared" ref="O11:O27" si="5">N11/1000</f>
        <v>0</v>
      </c>
      <c r="P11" s="122">
        <f t="shared" ref="P11:P27" si="6">N11/1000000</f>
        <v>0</v>
      </c>
      <c r="Q11" s="31"/>
      <c r="R11" s="31"/>
      <c r="S11" s="32"/>
    </row>
    <row r="12" spans="1:19" ht="78.75" customHeight="1" x14ac:dyDescent="0.25">
      <c r="A12" s="20"/>
      <c r="B12" s="11"/>
      <c r="C12" s="14"/>
      <c r="D12" s="69" t="s">
        <v>13</v>
      </c>
      <c r="E12" s="70"/>
      <c r="F12" s="74"/>
      <c r="G12" s="75">
        <v>0</v>
      </c>
      <c r="H12" s="76">
        <f t="shared" si="0"/>
        <v>0</v>
      </c>
      <c r="I12" s="76">
        <v>0</v>
      </c>
      <c r="J12" s="123">
        <f>G12*I12</f>
        <v>0</v>
      </c>
      <c r="K12" s="124">
        <f t="shared" si="1"/>
        <v>0</v>
      </c>
      <c r="L12" s="118">
        <f t="shared" si="2"/>
        <v>0</v>
      </c>
      <c r="M12" s="118">
        <f t="shared" si="3"/>
        <v>0</v>
      </c>
      <c r="N12" s="120">
        <f t="shared" si="4"/>
        <v>0</v>
      </c>
      <c r="O12" s="121">
        <f t="shared" si="5"/>
        <v>0</v>
      </c>
      <c r="P12" s="122">
        <f t="shared" si="6"/>
        <v>0</v>
      </c>
      <c r="Q12" s="33"/>
      <c r="R12" s="31"/>
      <c r="S12" s="32"/>
    </row>
    <row r="13" spans="1:19" ht="23.25" customHeight="1" x14ac:dyDescent="0.25">
      <c r="A13" s="20"/>
      <c r="B13" s="11"/>
      <c r="C13" s="18" t="s">
        <v>14</v>
      </c>
      <c r="D13" s="77" t="s">
        <v>15</v>
      </c>
      <c r="E13" s="77"/>
      <c r="F13" s="78"/>
      <c r="G13" s="79">
        <v>0</v>
      </c>
      <c r="H13" s="76">
        <f t="shared" si="0"/>
        <v>0</v>
      </c>
      <c r="I13" s="76">
        <v>0</v>
      </c>
      <c r="J13" s="123">
        <f t="shared" ref="J13:J210" si="7">G13*I13</f>
        <v>0</v>
      </c>
      <c r="K13" s="124">
        <f t="shared" si="1"/>
        <v>0</v>
      </c>
      <c r="L13" s="118">
        <f t="shared" si="2"/>
        <v>0</v>
      </c>
      <c r="M13" s="118">
        <f t="shared" si="3"/>
        <v>0</v>
      </c>
      <c r="N13" s="120">
        <f t="shared" si="4"/>
        <v>0</v>
      </c>
      <c r="O13" s="121">
        <f t="shared" si="5"/>
        <v>0</v>
      </c>
      <c r="P13" s="122">
        <f t="shared" si="6"/>
        <v>0</v>
      </c>
      <c r="Q13" s="35">
        <f>SUM(P13:P187)</f>
        <v>548.659845665685</v>
      </c>
      <c r="R13" s="31"/>
      <c r="S13" s="32"/>
    </row>
    <row r="14" spans="1:19" ht="23.25" customHeight="1" x14ac:dyDescent="0.25">
      <c r="A14" s="20"/>
      <c r="B14" s="11"/>
      <c r="C14" s="18"/>
      <c r="D14" s="77" t="s">
        <v>16</v>
      </c>
      <c r="E14" s="77"/>
      <c r="F14" s="78"/>
      <c r="G14" s="79">
        <v>0</v>
      </c>
      <c r="H14" s="76">
        <f t="shared" si="0"/>
        <v>0</v>
      </c>
      <c r="I14" s="80">
        <v>0</v>
      </c>
      <c r="J14" s="123">
        <f t="shared" si="7"/>
        <v>0</v>
      </c>
      <c r="K14" s="124">
        <f t="shared" si="1"/>
        <v>0</v>
      </c>
      <c r="L14" s="118">
        <f t="shared" si="2"/>
        <v>0</v>
      </c>
      <c r="M14" s="118">
        <f t="shared" si="3"/>
        <v>0</v>
      </c>
      <c r="N14" s="120">
        <f t="shared" si="4"/>
        <v>0</v>
      </c>
      <c r="O14" s="121">
        <f t="shared" si="5"/>
        <v>0</v>
      </c>
      <c r="P14" s="122">
        <f t="shared" si="6"/>
        <v>0</v>
      </c>
      <c r="Q14" s="36"/>
      <c r="R14" s="31"/>
      <c r="S14" s="32"/>
    </row>
    <row r="15" spans="1:19" ht="34.5" customHeight="1" x14ac:dyDescent="0.25">
      <c r="A15" s="20"/>
      <c r="B15" s="11"/>
      <c r="C15" s="18"/>
      <c r="D15" s="77" t="s">
        <v>17</v>
      </c>
      <c r="E15" s="77"/>
      <c r="F15" s="78"/>
      <c r="G15" s="79">
        <v>0</v>
      </c>
      <c r="H15" s="76">
        <f t="shared" si="0"/>
        <v>0</v>
      </c>
      <c r="I15" s="80">
        <v>0</v>
      </c>
      <c r="J15" s="123">
        <f t="shared" si="7"/>
        <v>0</v>
      </c>
      <c r="K15" s="124">
        <f t="shared" si="1"/>
        <v>0</v>
      </c>
      <c r="L15" s="118">
        <f t="shared" si="2"/>
        <v>0</v>
      </c>
      <c r="M15" s="118">
        <f t="shared" si="3"/>
        <v>0</v>
      </c>
      <c r="N15" s="120">
        <f t="shared" si="4"/>
        <v>0</v>
      </c>
      <c r="O15" s="121">
        <f t="shared" si="5"/>
        <v>0</v>
      </c>
      <c r="P15" s="122">
        <f t="shared" si="6"/>
        <v>0</v>
      </c>
      <c r="Q15" s="36"/>
      <c r="R15" s="31"/>
      <c r="S15" s="32"/>
    </row>
    <row r="16" spans="1:19" ht="34.5" customHeight="1" x14ac:dyDescent="0.25">
      <c r="A16" s="20"/>
      <c r="B16" s="11"/>
      <c r="C16" s="18"/>
      <c r="D16" s="77" t="s">
        <v>18</v>
      </c>
      <c r="E16" s="77"/>
      <c r="F16" s="81" t="s">
        <v>59</v>
      </c>
      <c r="G16" s="82">
        <v>2</v>
      </c>
      <c r="H16" s="83">
        <f>SUM(G16:G27)</f>
        <v>155</v>
      </c>
      <c r="I16" s="80">
        <v>14.56</v>
      </c>
      <c r="J16" s="123">
        <f t="shared" si="7"/>
        <v>29.12</v>
      </c>
      <c r="K16" s="84">
        <f>SUM(J16:J27)</f>
        <v>8359.25</v>
      </c>
      <c r="L16" s="125">
        <f>K16*7</f>
        <v>58514.75</v>
      </c>
      <c r="M16" s="125">
        <f>K16*30</f>
        <v>250777.5</v>
      </c>
      <c r="N16" s="125">
        <f>K16*365</f>
        <v>3051126.25</v>
      </c>
      <c r="O16" s="85">
        <f>N16/1000</f>
        <v>3051.1262499999998</v>
      </c>
      <c r="P16" s="86">
        <f>N16/1000000</f>
        <v>3.0511262499999998</v>
      </c>
      <c r="Q16" s="36"/>
      <c r="R16" s="31"/>
      <c r="S16" s="32"/>
    </row>
    <row r="17" spans="1:19" ht="25.5" x14ac:dyDescent="0.25">
      <c r="A17" s="20"/>
      <c r="B17" s="11"/>
      <c r="C17" s="18"/>
      <c r="D17" s="77"/>
      <c r="E17" s="77"/>
      <c r="F17" s="81" t="s">
        <v>60</v>
      </c>
      <c r="G17" s="82">
        <v>52</v>
      </c>
      <c r="H17" s="83"/>
      <c r="I17" s="80">
        <v>14.56</v>
      </c>
      <c r="J17" s="123">
        <f t="shared" si="7"/>
        <v>757.12</v>
      </c>
      <c r="K17" s="83"/>
      <c r="L17" s="126"/>
      <c r="M17" s="126"/>
      <c r="N17" s="126"/>
      <c r="O17" s="87">
        <f t="shared" si="5"/>
        <v>0</v>
      </c>
      <c r="P17" s="88">
        <f t="shared" si="6"/>
        <v>0</v>
      </c>
      <c r="Q17" s="36"/>
      <c r="R17" s="31"/>
      <c r="S17" s="32"/>
    </row>
    <row r="18" spans="1:19" x14ac:dyDescent="0.25">
      <c r="A18" s="20"/>
      <c r="B18" s="11"/>
      <c r="C18" s="18"/>
      <c r="D18" s="77"/>
      <c r="E18" s="77"/>
      <c r="F18" s="81" t="s">
        <v>61</v>
      </c>
      <c r="G18" s="82">
        <v>26</v>
      </c>
      <c r="H18" s="83"/>
      <c r="I18" s="80">
        <v>12.83</v>
      </c>
      <c r="J18" s="123">
        <f t="shared" si="7"/>
        <v>333.58</v>
      </c>
      <c r="K18" s="83"/>
      <c r="L18" s="126"/>
      <c r="M18" s="126"/>
      <c r="N18" s="126"/>
      <c r="O18" s="87">
        <f t="shared" si="5"/>
        <v>0</v>
      </c>
      <c r="P18" s="88">
        <f t="shared" si="6"/>
        <v>0</v>
      </c>
      <c r="Q18" s="36"/>
      <c r="R18" s="31"/>
      <c r="S18" s="32"/>
    </row>
    <row r="19" spans="1:19" ht="25.5" x14ac:dyDescent="0.25">
      <c r="A19" s="20"/>
      <c r="B19" s="11"/>
      <c r="C19" s="18"/>
      <c r="D19" s="77"/>
      <c r="E19" s="77"/>
      <c r="F19" s="81" t="s">
        <v>62</v>
      </c>
      <c r="G19" s="82">
        <v>6</v>
      </c>
      <c r="H19" s="83"/>
      <c r="I19" s="80">
        <v>12.83</v>
      </c>
      <c r="J19" s="123">
        <f t="shared" si="7"/>
        <v>76.98</v>
      </c>
      <c r="K19" s="83"/>
      <c r="L19" s="126"/>
      <c r="M19" s="126"/>
      <c r="N19" s="126"/>
      <c r="O19" s="87">
        <f t="shared" si="5"/>
        <v>0</v>
      </c>
      <c r="P19" s="88">
        <f t="shared" si="6"/>
        <v>0</v>
      </c>
      <c r="Q19" s="36"/>
      <c r="R19" s="31"/>
      <c r="S19" s="32"/>
    </row>
    <row r="20" spans="1:19" ht="25.5" x14ac:dyDescent="0.25">
      <c r="A20" s="20"/>
      <c r="B20" s="11"/>
      <c r="C20" s="18"/>
      <c r="D20" s="77"/>
      <c r="E20" s="77"/>
      <c r="F20" s="81" t="s">
        <v>63</v>
      </c>
      <c r="G20" s="82">
        <v>2</v>
      </c>
      <c r="H20" s="83"/>
      <c r="I20" s="80">
        <v>94.55</v>
      </c>
      <c r="J20" s="123">
        <f t="shared" si="7"/>
        <v>189.1</v>
      </c>
      <c r="K20" s="83"/>
      <c r="L20" s="126"/>
      <c r="M20" s="126"/>
      <c r="N20" s="126"/>
      <c r="O20" s="87">
        <f t="shared" si="5"/>
        <v>0</v>
      </c>
      <c r="P20" s="88">
        <f t="shared" si="6"/>
        <v>0</v>
      </c>
      <c r="Q20" s="36"/>
      <c r="R20" s="31"/>
      <c r="S20" s="32"/>
    </row>
    <row r="21" spans="1:19" x14ac:dyDescent="0.25">
      <c r="A21" s="20"/>
      <c r="B21" s="11"/>
      <c r="C21" s="18"/>
      <c r="D21" s="77"/>
      <c r="E21" s="77"/>
      <c r="F21" s="81" t="s">
        <v>64</v>
      </c>
      <c r="G21" s="82">
        <v>1</v>
      </c>
      <c r="H21" s="83"/>
      <c r="I21" s="80">
        <v>94.55</v>
      </c>
      <c r="J21" s="123">
        <f t="shared" si="7"/>
        <v>94.55</v>
      </c>
      <c r="K21" s="83"/>
      <c r="L21" s="126"/>
      <c r="M21" s="126"/>
      <c r="N21" s="126"/>
      <c r="O21" s="87">
        <f t="shared" si="5"/>
        <v>0</v>
      </c>
      <c r="P21" s="88">
        <f t="shared" si="6"/>
        <v>0</v>
      </c>
      <c r="Q21" s="36"/>
      <c r="R21" s="31"/>
      <c r="S21" s="32"/>
    </row>
    <row r="22" spans="1:19" ht="25.5" x14ac:dyDescent="0.25">
      <c r="A22" s="20"/>
      <c r="B22" s="11"/>
      <c r="C22" s="18"/>
      <c r="D22" s="77"/>
      <c r="E22" s="77"/>
      <c r="F22" s="81" t="s">
        <v>65</v>
      </c>
      <c r="G22" s="82">
        <v>1</v>
      </c>
      <c r="H22" s="83"/>
      <c r="I22" s="80">
        <v>94.55</v>
      </c>
      <c r="J22" s="123">
        <f t="shared" si="7"/>
        <v>94.55</v>
      </c>
      <c r="K22" s="83"/>
      <c r="L22" s="126"/>
      <c r="M22" s="126"/>
      <c r="N22" s="126"/>
      <c r="O22" s="87">
        <f t="shared" si="5"/>
        <v>0</v>
      </c>
      <c r="P22" s="88">
        <f t="shared" si="6"/>
        <v>0</v>
      </c>
      <c r="Q22" s="36"/>
      <c r="R22" s="31"/>
      <c r="S22" s="32"/>
    </row>
    <row r="23" spans="1:19" ht="38.25" x14ac:dyDescent="0.25">
      <c r="A23" s="20"/>
      <c r="B23" s="11"/>
      <c r="C23" s="18"/>
      <c r="D23" s="77"/>
      <c r="E23" s="77"/>
      <c r="F23" s="81" t="s">
        <v>66</v>
      </c>
      <c r="G23" s="82">
        <v>1</v>
      </c>
      <c r="H23" s="83"/>
      <c r="I23" s="80">
        <v>158.4</v>
      </c>
      <c r="J23" s="123">
        <f t="shared" si="7"/>
        <v>158.4</v>
      </c>
      <c r="K23" s="83"/>
      <c r="L23" s="126"/>
      <c r="M23" s="126"/>
      <c r="N23" s="126"/>
      <c r="O23" s="87">
        <f t="shared" si="5"/>
        <v>0</v>
      </c>
      <c r="P23" s="88">
        <f t="shared" si="6"/>
        <v>0</v>
      </c>
      <c r="Q23" s="36"/>
      <c r="R23" s="31"/>
      <c r="S23" s="32"/>
    </row>
    <row r="24" spans="1:19" ht="25.5" x14ac:dyDescent="0.25">
      <c r="A24" s="20"/>
      <c r="B24" s="11"/>
      <c r="C24" s="18"/>
      <c r="D24" s="77"/>
      <c r="E24" s="77"/>
      <c r="F24" s="81" t="s">
        <v>67</v>
      </c>
      <c r="G24" s="82">
        <v>9</v>
      </c>
      <c r="H24" s="83"/>
      <c r="I24" s="80">
        <v>158.4</v>
      </c>
      <c r="J24" s="123">
        <f t="shared" si="7"/>
        <v>1425.6000000000001</v>
      </c>
      <c r="K24" s="83"/>
      <c r="L24" s="126"/>
      <c r="M24" s="126"/>
      <c r="N24" s="126"/>
      <c r="O24" s="87">
        <f t="shared" si="5"/>
        <v>0</v>
      </c>
      <c r="P24" s="88">
        <f t="shared" si="6"/>
        <v>0</v>
      </c>
      <c r="Q24" s="36"/>
      <c r="R24" s="31"/>
      <c r="S24" s="32"/>
    </row>
    <row r="25" spans="1:19" x14ac:dyDescent="0.25">
      <c r="A25" s="20"/>
      <c r="B25" s="11"/>
      <c r="C25" s="18"/>
      <c r="D25" s="77"/>
      <c r="E25" s="77"/>
      <c r="F25" s="81" t="s">
        <v>68</v>
      </c>
      <c r="G25" s="82">
        <v>5</v>
      </c>
      <c r="H25" s="83"/>
      <c r="I25" s="80">
        <v>94.55</v>
      </c>
      <c r="J25" s="123">
        <f t="shared" si="7"/>
        <v>472.75</v>
      </c>
      <c r="K25" s="83"/>
      <c r="L25" s="126"/>
      <c r="M25" s="126"/>
      <c r="N25" s="126"/>
      <c r="O25" s="87">
        <f t="shared" si="5"/>
        <v>0</v>
      </c>
      <c r="P25" s="88">
        <f t="shared" si="6"/>
        <v>0</v>
      </c>
      <c r="Q25" s="36"/>
      <c r="R25" s="31"/>
      <c r="S25" s="32"/>
    </row>
    <row r="26" spans="1:19" ht="25.5" x14ac:dyDescent="0.25">
      <c r="A26" s="20"/>
      <c r="B26" s="11"/>
      <c r="C26" s="18"/>
      <c r="D26" s="77"/>
      <c r="E26" s="77"/>
      <c r="F26" s="81" t="s">
        <v>69</v>
      </c>
      <c r="G26" s="82">
        <v>3</v>
      </c>
      <c r="H26" s="83"/>
      <c r="I26" s="80">
        <v>94.55</v>
      </c>
      <c r="J26" s="123">
        <f t="shared" si="7"/>
        <v>283.64999999999998</v>
      </c>
      <c r="K26" s="83"/>
      <c r="L26" s="126"/>
      <c r="M26" s="126"/>
      <c r="N26" s="126"/>
      <c r="O26" s="87">
        <f t="shared" si="5"/>
        <v>0</v>
      </c>
      <c r="P26" s="88">
        <f t="shared" si="6"/>
        <v>0</v>
      </c>
      <c r="Q26" s="36"/>
      <c r="R26" s="31"/>
      <c r="S26" s="32"/>
    </row>
    <row r="27" spans="1:19" ht="25.5" x14ac:dyDescent="0.25">
      <c r="A27" s="20"/>
      <c r="B27" s="11"/>
      <c r="C27" s="18"/>
      <c r="D27" s="77"/>
      <c r="E27" s="77"/>
      <c r="F27" s="81" t="s">
        <v>70</v>
      </c>
      <c r="G27" s="82">
        <v>47</v>
      </c>
      <c r="H27" s="83"/>
      <c r="I27" s="80">
        <v>94.55</v>
      </c>
      <c r="J27" s="123">
        <f t="shared" si="7"/>
        <v>4443.8499999999995</v>
      </c>
      <c r="K27" s="83"/>
      <c r="L27" s="127"/>
      <c r="M27" s="127"/>
      <c r="N27" s="127"/>
      <c r="O27" s="89">
        <f t="shared" si="5"/>
        <v>0</v>
      </c>
      <c r="P27" s="90">
        <f t="shared" si="6"/>
        <v>0</v>
      </c>
      <c r="Q27" s="36"/>
      <c r="R27" s="31"/>
      <c r="S27" s="32"/>
    </row>
    <row r="28" spans="1:19" ht="57" customHeight="1" x14ac:dyDescent="0.25">
      <c r="A28" s="20"/>
      <c r="B28" s="11"/>
      <c r="C28" s="18"/>
      <c r="D28" s="77" t="s">
        <v>19</v>
      </c>
      <c r="E28" s="77"/>
      <c r="F28" s="81" t="s">
        <v>71</v>
      </c>
      <c r="G28" s="82">
        <v>7</v>
      </c>
      <c r="H28" s="83">
        <f>SUM(G28:G43)</f>
        <v>117</v>
      </c>
      <c r="I28" s="80">
        <v>10.72</v>
      </c>
      <c r="J28" s="123">
        <f>G28*I28</f>
        <v>75.040000000000006</v>
      </c>
      <c r="K28" s="84">
        <f>SUM(J28:J43)</f>
        <v>22008.559999999998</v>
      </c>
      <c r="L28" s="84">
        <f>K28*7</f>
        <v>154059.91999999998</v>
      </c>
      <c r="M28" s="84">
        <f>K28*30</f>
        <v>660256.79999999993</v>
      </c>
      <c r="N28" s="84">
        <f>K28*365</f>
        <v>8033124.3999999994</v>
      </c>
      <c r="O28" s="84">
        <f>N28/1000</f>
        <v>8033.1243999999997</v>
      </c>
      <c r="P28" s="84">
        <f>N28/1000000</f>
        <v>8.0331244000000002</v>
      </c>
      <c r="Q28" s="36"/>
      <c r="R28" s="31"/>
      <c r="S28" s="32"/>
    </row>
    <row r="29" spans="1:19" ht="51" x14ac:dyDescent="0.25">
      <c r="A29" s="20"/>
      <c r="B29" s="11"/>
      <c r="C29" s="18"/>
      <c r="D29" s="77"/>
      <c r="E29" s="77"/>
      <c r="F29" s="81" t="s">
        <v>72</v>
      </c>
      <c r="G29" s="82">
        <v>1</v>
      </c>
      <c r="H29" s="83"/>
      <c r="I29" s="80">
        <v>144</v>
      </c>
      <c r="J29" s="123">
        <f t="shared" si="7"/>
        <v>144</v>
      </c>
      <c r="K29" s="83"/>
      <c r="L29" s="83"/>
      <c r="M29" s="83"/>
      <c r="N29" s="83"/>
      <c r="O29" s="83"/>
      <c r="P29" s="83"/>
      <c r="Q29" s="36"/>
      <c r="R29" s="31"/>
      <c r="S29" s="32"/>
    </row>
    <row r="30" spans="1:19" x14ac:dyDescent="0.25">
      <c r="A30" s="20"/>
      <c r="B30" s="11"/>
      <c r="C30" s="18"/>
      <c r="D30" s="77"/>
      <c r="E30" s="77"/>
      <c r="F30" s="81" t="s">
        <v>73</v>
      </c>
      <c r="G30" s="82">
        <v>6</v>
      </c>
      <c r="H30" s="83"/>
      <c r="I30" s="80">
        <v>695.24400000000003</v>
      </c>
      <c r="J30" s="123">
        <f t="shared" si="7"/>
        <v>4171.4639999999999</v>
      </c>
      <c r="K30" s="83"/>
      <c r="L30" s="83"/>
      <c r="M30" s="83"/>
      <c r="N30" s="83"/>
      <c r="O30" s="83"/>
      <c r="P30" s="83"/>
      <c r="Q30" s="36"/>
      <c r="R30" s="31"/>
      <c r="S30" s="32"/>
    </row>
    <row r="31" spans="1:19" ht="25.5" x14ac:dyDescent="0.25">
      <c r="A31" s="20"/>
      <c r="B31" s="11"/>
      <c r="C31" s="18"/>
      <c r="D31" s="77"/>
      <c r="E31" s="77"/>
      <c r="F31" s="81" t="s">
        <v>74</v>
      </c>
      <c r="G31" s="82">
        <v>2</v>
      </c>
      <c r="H31" s="83"/>
      <c r="I31" s="80">
        <v>695.24400000000003</v>
      </c>
      <c r="J31" s="123">
        <f t="shared" si="7"/>
        <v>1390.4880000000001</v>
      </c>
      <c r="K31" s="83"/>
      <c r="L31" s="83"/>
      <c r="M31" s="83"/>
      <c r="N31" s="83"/>
      <c r="O31" s="83"/>
      <c r="P31" s="83"/>
      <c r="Q31" s="36"/>
      <c r="R31" s="31"/>
      <c r="S31" s="32"/>
    </row>
    <row r="32" spans="1:19" ht="38.25" x14ac:dyDescent="0.25">
      <c r="A32" s="20"/>
      <c r="B32" s="11"/>
      <c r="C32" s="18"/>
      <c r="D32" s="77"/>
      <c r="E32" s="77"/>
      <c r="F32" s="81" t="s">
        <v>75</v>
      </c>
      <c r="G32" s="82">
        <v>1</v>
      </c>
      <c r="H32" s="83"/>
      <c r="I32" s="80">
        <v>695.24400000000003</v>
      </c>
      <c r="J32" s="123">
        <f t="shared" si="7"/>
        <v>695.24400000000003</v>
      </c>
      <c r="K32" s="83"/>
      <c r="L32" s="83"/>
      <c r="M32" s="83"/>
      <c r="N32" s="83"/>
      <c r="O32" s="83"/>
      <c r="P32" s="83"/>
      <c r="Q32" s="36"/>
      <c r="R32" s="31"/>
      <c r="S32" s="32"/>
    </row>
    <row r="33" spans="1:19" ht="25.5" x14ac:dyDescent="0.25">
      <c r="A33" s="20"/>
      <c r="B33" s="11"/>
      <c r="C33" s="18"/>
      <c r="D33" s="77"/>
      <c r="E33" s="77"/>
      <c r="F33" s="81" t="s">
        <v>76</v>
      </c>
      <c r="G33" s="82">
        <v>2</v>
      </c>
      <c r="H33" s="83"/>
      <c r="I33" s="80">
        <v>144</v>
      </c>
      <c r="J33" s="123">
        <f t="shared" si="7"/>
        <v>288</v>
      </c>
      <c r="K33" s="83"/>
      <c r="L33" s="83"/>
      <c r="M33" s="83"/>
      <c r="N33" s="83"/>
      <c r="O33" s="83"/>
      <c r="P33" s="83"/>
      <c r="Q33" s="36"/>
      <c r="R33" s="31"/>
      <c r="S33" s="32"/>
    </row>
    <row r="34" spans="1:19" ht="51" x14ac:dyDescent="0.25">
      <c r="A34" s="20"/>
      <c r="B34" s="11"/>
      <c r="C34" s="18"/>
      <c r="D34" s="77"/>
      <c r="E34" s="77"/>
      <c r="F34" s="81" t="s">
        <v>77</v>
      </c>
      <c r="G34" s="82">
        <v>1</v>
      </c>
      <c r="H34" s="83"/>
      <c r="I34" s="80">
        <v>695.24400000000003</v>
      </c>
      <c r="J34" s="123">
        <f t="shared" si="7"/>
        <v>695.24400000000003</v>
      </c>
      <c r="K34" s="83"/>
      <c r="L34" s="83"/>
      <c r="M34" s="83"/>
      <c r="N34" s="83"/>
      <c r="O34" s="83"/>
      <c r="P34" s="83"/>
      <c r="Q34" s="36"/>
      <c r="R34" s="31"/>
      <c r="S34" s="32"/>
    </row>
    <row r="35" spans="1:19" ht="25.5" x14ac:dyDescent="0.25">
      <c r="A35" s="20"/>
      <c r="B35" s="11"/>
      <c r="C35" s="18"/>
      <c r="D35" s="77"/>
      <c r="E35" s="77"/>
      <c r="F35" s="81" t="s">
        <v>78</v>
      </c>
      <c r="G35" s="82">
        <v>1</v>
      </c>
      <c r="H35" s="83"/>
      <c r="I35" s="80">
        <v>695.24400000000003</v>
      </c>
      <c r="J35" s="123">
        <f t="shared" si="7"/>
        <v>695.24400000000003</v>
      </c>
      <c r="K35" s="83"/>
      <c r="L35" s="83"/>
      <c r="M35" s="83"/>
      <c r="N35" s="83"/>
      <c r="O35" s="83"/>
      <c r="P35" s="83"/>
      <c r="Q35" s="36"/>
      <c r="R35" s="31"/>
      <c r="S35" s="32"/>
    </row>
    <row r="36" spans="1:19" ht="25.5" x14ac:dyDescent="0.25">
      <c r="A36" s="20"/>
      <c r="B36" s="11"/>
      <c r="C36" s="18"/>
      <c r="D36" s="77"/>
      <c r="E36" s="77"/>
      <c r="F36" s="81" t="s">
        <v>79</v>
      </c>
      <c r="G36" s="82">
        <v>1</v>
      </c>
      <c r="H36" s="83"/>
      <c r="I36" s="80">
        <v>695.24400000000003</v>
      </c>
      <c r="J36" s="123">
        <f t="shared" si="7"/>
        <v>695.24400000000003</v>
      </c>
      <c r="K36" s="83"/>
      <c r="L36" s="83"/>
      <c r="M36" s="83"/>
      <c r="N36" s="83"/>
      <c r="O36" s="83"/>
      <c r="P36" s="83"/>
      <c r="Q36" s="36"/>
      <c r="R36" s="31"/>
      <c r="S36" s="32"/>
    </row>
    <row r="37" spans="1:19" ht="25.5" x14ac:dyDescent="0.25">
      <c r="A37" s="20"/>
      <c r="B37" s="11"/>
      <c r="C37" s="18"/>
      <c r="D37" s="77"/>
      <c r="E37" s="77"/>
      <c r="F37" s="81" t="s">
        <v>80</v>
      </c>
      <c r="G37" s="82">
        <v>8</v>
      </c>
      <c r="H37" s="83"/>
      <c r="I37" s="80">
        <v>695.24400000000003</v>
      </c>
      <c r="J37" s="123">
        <f t="shared" si="7"/>
        <v>5561.9520000000002</v>
      </c>
      <c r="K37" s="83"/>
      <c r="L37" s="83"/>
      <c r="M37" s="83"/>
      <c r="N37" s="83"/>
      <c r="O37" s="83"/>
      <c r="P37" s="83"/>
      <c r="Q37" s="36"/>
      <c r="R37" s="31"/>
      <c r="S37" s="32"/>
    </row>
    <row r="38" spans="1:19" ht="25.5" x14ac:dyDescent="0.25">
      <c r="A38" s="20"/>
      <c r="B38" s="11"/>
      <c r="C38" s="18"/>
      <c r="D38" s="77"/>
      <c r="E38" s="77"/>
      <c r="F38" s="81" t="s">
        <v>81</v>
      </c>
      <c r="G38" s="82">
        <v>36</v>
      </c>
      <c r="H38" s="83"/>
      <c r="I38" s="80">
        <v>10.72</v>
      </c>
      <c r="J38" s="123">
        <f t="shared" si="7"/>
        <v>385.92</v>
      </c>
      <c r="K38" s="83"/>
      <c r="L38" s="83"/>
      <c r="M38" s="83"/>
      <c r="N38" s="83"/>
      <c r="O38" s="83"/>
      <c r="P38" s="83"/>
      <c r="Q38" s="36"/>
      <c r="R38" s="31"/>
      <c r="S38" s="32"/>
    </row>
    <row r="39" spans="1:19" x14ac:dyDescent="0.25">
      <c r="A39" s="20"/>
      <c r="B39" s="11"/>
      <c r="C39" s="18"/>
      <c r="D39" s="77"/>
      <c r="E39" s="77"/>
      <c r="F39" s="81" t="s">
        <v>82</v>
      </c>
      <c r="G39" s="82">
        <v>1</v>
      </c>
      <c r="H39" s="83"/>
      <c r="I39" s="80">
        <v>10.72</v>
      </c>
      <c r="J39" s="123">
        <f t="shared" si="7"/>
        <v>10.72</v>
      </c>
      <c r="K39" s="83"/>
      <c r="L39" s="83"/>
      <c r="M39" s="83"/>
      <c r="N39" s="83"/>
      <c r="O39" s="83"/>
      <c r="P39" s="83"/>
      <c r="Q39" s="36"/>
      <c r="R39" s="31"/>
      <c r="S39" s="32"/>
    </row>
    <row r="40" spans="1:19" x14ac:dyDescent="0.25">
      <c r="A40" s="20"/>
      <c r="B40" s="11"/>
      <c r="C40" s="18"/>
      <c r="D40" s="77"/>
      <c r="E40" s="77"/>
      <c r="F40" s="81" t="s">
        <v>83</v>
      </c>
      <c r="G40" s="82">
        <v>1</v>
      </c>
      <c r="H40" s="83"/>
      <c r="I40" s="80">
        <v>144</v>
      </c>
      <c r="J40" s="123">
        <f t="shared" si="7"/>
        <v>144</v>
      </c>
      <c r="K40" s="83"/>
      <c r="L40" s="83"/>
      <c r="M40" s="83"/>
      <c r="N40" s="83"/>
      <c r="O40" s="83"/>
      <c r="P40" s="83"/>
      <c r="Q40" s="36"/>
      <c r="R40" s="31"/>
      <c r="S40" s="32"/>
    </row>
    <row r="41" spans="1:19" ht="25.5" x14ac:dyDescent="0.25">
      <c r="A41" s="20"/>
      <c r="B41" s="11"/>
      <c r="C41" s="18"/>
      <c r="D41" s="77"/>
      <c r="E41" s="77"/>
      <c r="F41" s="81" t="s">
        <v>84</v>
      </c>
      <c r="G41" s="82">
        <v>2</v>
      </c>
      <c r="H41" s="83"/>
      <c r="I41" s="80">
        <v>144</v>
      </c>
      <c r="J41" s="123">
        <f t="shared" si="7"/>
        <v>288</v>
      </c>
      <c r="K41" s="83"/>
      <c r="L41" s="83"/>
      <c r="M41" s="83"/>
      <c r="N41" s="83"/>
      <c r="O41" s="83"/>
      <c r="P41" s="83"/>
      <c r="Q41" s="36"/>
      <c r="R41" s="31"/>
      <c r="S41" s="32"/>
    </row>
    <row r="42" spans="1:19" ht="25.5" x14ac:dyDescent="0.25">
      <c r="A42" s="20"/>
      <c r="B42" s="11"/>
      <c r="C42" s="18"/>
      <c r="D42" s="77"/>
      <c r="E42" s="77"/>
      <c r="F42" s="81" t="s">
        <v>85</v>
      </c>
      <c r="G42" s="82">
        <v>1</v>
      </c>
      <c r="H42" s="83"/>
      <c r="I42" s="80">
        <v>144</v>
      </c>
      <c r="J42" s="123">
        <f t="shared" si="7"/>
        <v>144</v>
      </c>
      <c r="K42" s="83"/>
      <c r="L42" s="83"/>
      <c r="M42" s="83"/>
      <c r="N42" s="83"/>
      <c r="O42" s="83"/>
      <c r="P42" s="83"/>
      <c r="Q42" s="36"/>
      <c r="R42" s="31"/>
      <c r="S42" s="32"/>
    </row>
    <row r="43" spans="1:19" ht="25.5" x14ac:dyDescent="0.25">
      <c r="A43" s="20"/>
      <c r="B43" s="11"/>
      <c r="C43" s="18"/>
      <c r="D43" s="77"/>
      <c r="E43" s="77"/>
      <c r="F43" s="81" t="s">
        <v>86</v>
      </c>
      <c r="G43" s="82">
        <v>46</v>
      </c>
      <c r="H43" s="83"/>
      <c r="I43" s="80">
        <v>144</v>
      </c>
      <c r="J43" s="123">
        <f t="shared" si="7"/>
        <v>6624</v>
      </c>
      <c r="K43" s="83"/>
      <c r="L43" s="83"/>
      <c r="M43" s="83"/>
      <c r="N43" s="83"/>
      <c r="O43" s="83"/>
      <c r="P43" s="83"/>
      <c r="Q43" s="36"/>
      <c r="R43" s="31"/>
      <c r="S43" s="32"/>
    </row>
    <row r="44" spans="1:19" ht="23.25" customHeight="1" x14ac:dyDescent="0.25">
      <c r="A44" s="20"/>
      <c r="B44" s="11"/>
      <c r="C44" s="18"/>
      <c r="D44" s="77" t="s">
        <v>20</v>
      </c>
      <c r="E44" s="77"/>
      <c r="F44" s="81" t="s">
        <v>87</v>
      </c>
      <c r="G44" s="82">
        <v>8</v>
      </c>
      <c r="H44" s="83">
        <f>G44+G45</f>
        <v>550</v>
      </c>
      <c r="I44" s="80">
        <v>66.599999999999994</v>
      </c>
      <c r="J44" s="123">
        <f t="shared" si="7"/>
        <v>532.79999999999995</v>
      </c>
      <c r="K44" s="84">
        <f>J44+J45</f>
        <v>36630</v>
      </c>
      <c r="L44" s="125">
        <f t="shared" ref="L44" si="8">K44*7</f>
        <v>256410</v>
      </c>
      <c r="M44" s="125">
        <f t="shared" ref="M44" si="9">K44*30</f>
        <v>1098900</v>
      </c>
      <c r="N44" s="128">
        <f t="shared" ref="N44" si="10">K44*365</f>
        <v>13369950</v>
      </c>
      <c r="O44" s="129">
        <f t="shared" ref="O44:O46" si="11">N44/1000</f>
        <v>13369.95</v>
      </c>
      <c r="P44" s="130">
        <f t="shared" ref="P44" si="12">N44/1000000</f>
        <v>13.369949999999999</v>
      </c>
      <c r="Q44" s="36"/>
      <c r="R44" s="31"/>
      <c r="S44" s="32"/>
    </row>
    <row r="45" spans="1:19" ht="25.5" x14ac:dyDescent="0.25">
      <c r="A45" s="20"/>
      <c r="B45" s="11"/>
      <c r="C45" s="18"/>
      <c r="D45" s="77"/>
      <c r="E45" s="77"/>
      <c r="F45" s="81" t="s">
        <v>88</v>
      </c>
      <c r="G45" s="82">
        <v>542</v>
      </c>
      <c r="H45" s="83"/>
      <c r="I45" s="76">
        <v>66.599999999999994</v>
      </c>
      <c r="J45" s="123">
        <f t="shared" si="7"/>
        <v>36097.199999999997</v>
      </c>
      <c r="K45" s="83"/>
      <c r="L45" s="127"/>
      <c r="M45" s="127"/>
      <c r="N45" s="131"/>
      <c r="O45" s="132"/>
      <c r="P45" s="133"/>
      <c r="Q45" s="36"/>
      <c r="R45" s="31"/>
      <c r="S45" s="32"/>
    </row>
    <row r="46" spans="1:19" ht="23.25" customHeight="1" x14ac:dyDescent="0.25">
      <c r="A46" s="20"/>
      <c r="B46" s="11"/>
      <c r="C46" s="18"/>
      <c r="D46" s="77" t="s">
        <v>21</v>
      </c>
      <c r="E46" s="77"/>
      <c r="F46" s="81" t="s">
        <v>89</v>
      </c>
      <c r="G46" s="82">
        <v>411</v>
      </c>
      <c r="H46" s="76">
        <f>G46</f>
        <v>411</v>
      </c>
      <c r="I46" s="76">
        <v>61.604999999999997</v>
      </c>
      <c r="J46" s="123">
        <f t="shared" si="7"/>
        <v>25319.654999999999</v>
      </c>
      <c r="K46" s="91">
        <f>J46</f>
        <v>25319.654999999999</v>
      </c>
      <c r="L46" s="118">
        <f>K46*7</f>
        <v>177237.58499999999</v>
      </c>
      <c r="M46" s="118">
        <f t="shared" ref="M46" si="13">K46*30</f>
        <v>759589.64999999991</v>
      </c>
      <c r="N46" s="120">
        <f t="shared" ref="N46" si="14">K46*365</f>
        <v>9241674.0749999993</v>
      </c>
      <c r="O46" s="121">
        <f t="shared" si="11"/>
        <v>9241.674074999999</v>
      </c>
      <c r="P46" s="122">
        <f t="shared" ref="P46" si="15">N46/1000000</f>
        <v>9.2416740749999988</v>
      </c>
      <c r="Q46" s="36"/>
      <c r="R46" s="31"/>
      <c r="S46" s="32"/>
    </row>
    <row r="47" spans="1:19" ht="34.5" customHeight="1" x14ac:dyDescent="0.2">
      <c r="A47" s="20"/>
      <c r="B47" s="11"/>
      <c r="C47" s="18"/>
      <c r="D47" s="77" t="s">
        <v>22</v>
      </c>
      <c r="E47" s="77"/>
      <c r="F47" s="81" t="s">
        <v>90</v>
      </c>
      <c r="G47" s="82">
        <v>4</v>
      </c>
      <c r="H47" s="83">
        <f>G47+G48</f>
        <v>446</v>
      </c>
      <c r="I47" s="92">
        <v>67.862499999999997</v>
      </c>
      <c r="J47" s="123">
        <f t="shared" si="7"/>
        <v>271.45</v>
      </c>
      <c r="K47" s="84">
        <f>J47+J48</f>
        <v>30266.674999999999</v>
      </c>
      <c r="L47" s="125">
        <f>K47*7</f>
        <v>211866.72500000001</v>
      </c>
      <c r="M47" s="125">
        <f>K47*30</f>
        <v>908000.25</v>
      </c>
      <c r="N47" s="128">
        <f>K47*365</f>
        <v>11047336.375</v>
      </c>
      <c r="O47" s="129">
        <f>N47/1000</f>
        <v>11047.336375000001</v>
      </c>
      <c r="P47" s="130">
        <f>N47/1000000</f>
        <v>11.047336375</v>
      </c>
      <c r="Q47" s="36"/>
      <c r="R47" s="31"/>
      <c r="S47" s="32"/>
    </row>
    <row r="48" spans="1:19" ht="25.5" x14ac:dyDescent="0.2">
      <c r="A48" s="20"/>
      <c r="B48" s="11"/>
      <c r="C48" s="18"/>
      <c r="D48" s="77"/>
      <c r="E48" s="77"/>
      <c r="F48" s="81" t="s">
        <v>91</v>
      </c>
      <c r="G48" s="82">
        <v>442</v>
      </c>
      <c r="H48" s="83"/>
      <c r="I48" s="92">
        <v>67.862499999999997</v>
      </c>
      <c r="J48" s="123">
        <f t="shared" si="7"/>
        <v>29995.224999999999</v>
      </c>
      <c r="K48" s="83"/>
      <c r="L48" s="127"/>
      <c r="M48" s="127"/>
      <c r="N48" s="131"/>
      <c r="O48" s="132"/>
      <c r="P48" s="133"/>
      <c r="Q48" s="36"/>
      <c r="R48" s="31"/>
      <c r="S48" s="32"/>
    </row>
    <row r="49" spans="1:19" ht="15.75" customHeight="1" x14ac:dyDescent="0.2">
      <c r="A49" s="20"/>
      <c r="B49" s="11"/>
      <c r="C49" s="18"/>
      <c r="D49" s="77" t="s">
        <v>23</v>
      </c>
      <c r="E49" s="77"/>
      <c r="F49" s="81" t="s">
        <v>92</v>
      </c>
      <c r="G49" s="82">
        <v>7</v>
      </c>
      <c r="H49" s="83">
        <f>SUM(G49:G51)</f>
        <v>359</v>
      </c>
      <c r="I49" s="92">
        <v>79.954999999999998</v>
      </c>
      <c r="J49" s="123">
        <f t="shared" si="7"/>
        <v>559.68499999999995</v>
      </c>
      <c r="K49" s="84">
        <f>SUM(J49:J51)</f>
        <v>28703.845000000001</v>
      </c>
      <c r="L49" s="85">
        <f>K49*7</f>
        <v>200926.91500000001</v>
      </c>
      <c r="M49" s="85">
        <f>K49*30</f>
        <v>861115.35000000009</v>
      </c>
      <c r="N49" s="85">
        <f>K49*365</f>
        <v>10476903.425000001</v>
      </c>
      <c r="O49" s="85">
        <f>N49/1000</f>
        <v>10476.903425</v>
      </c>
      <c r="P49" s="86">
        <f>N49/1000000</f>
        <v>10.476903425000001</v>
      </c>
      <c r="Q49" s="36"/>
      <c r="R49" s="31"/>
      <c r="S49" s="32"/>
    </row>
    <row r="50" spans="1:19" ht="25.5" x14ac:dyDescent="0.2">
      <c r="A50" s="20"/>
      <c r="B50" s="11"/>
      <c r="C50" s="18"/>
      <c r="D50" s="77"/>
      <c r="E50" s="77"/>
      <c r="F50" s="81" t="s">
        <v>93</v>
      </c>
      <c r="G50" s="82">
        <v>167</v>
      </c>
      <c r="H50" s="83"/>
      <c r="I50" s="92">
        <v>79.954999999999998</v>
      </c>
      <c r="J50" s="123">
        <f t="shared" si="7"/>
        <v>13352.485000000001</v>
      </c>
      <c r="K50" s="83"/>
      <c r="L50" s="87"/>
      <c r="M50" s="87"/>
      <c r="N50" s="87"/>
      <c r="O50" s="87"/>
      <c r="P50" s="88"/>
      <c r="Q50" s="36"/>
      <c r="R50" s="31"/>
      <c r="S50" s="32"/>
    </row>
    <row r="51" spans="1:19" ht="38.25" x14ac:dyDescent="0.2">
      <c r="A51" s="20"/>
      <c r="B51" s="11"/>
      <c r="C51" s="18"/>
      <c r="D51" s="77"/>
      <c r="E51" s="77"/>
      <c r="F51" s="81" t="s">
        <v>94</v>
      </c>
      <c r="G51" s="82">
        <v>185</v>
      </c>
      <c r="H51" s="83"/>
      <c r="I51" s="92">
        <v>79.954999999999998</v>
      </c>
      <c r="J51" s="123">
        <f t="shared" si="7"/>
        <v>14791.674999999999</v>
      </c>
      <c r="K51" s="83"/>
      <c r="L51" s="89"/>
      <c r="M51" s="89"/>
      <c r="N51" s="89"/>
      <c r="O51" s="89"/>
      <c r="P51" s="90"/>
      <c r="Q51" s="36"/>
      <c r="R51" s="31"/>
      <c r="S51" s="32"/>
    </row>
    <row r="52" spans="1:19" ht="34.5" customHeight="1" x14ac:dyDescent="0.2">
      <c r="A52" s="20"/>
      <c r="B52" s="11"/>
      <c r="C52" s="18"/>
      <c r="D52" s="77" t="s">
        <v>24</v>
      </c>
      <c r="E52" s="77"/>
      <c r="F52" s="79" t="s">
        <v>97</v>
      </c>
      <c r="G52" s="79">
        <v>332</v>
      </c>
      <c r="H52" s="83">
        <f>SUM(G52:G58)</f>
        <v>1965</v>
      </c>
      <c r="I52" s="92">
        <v>45.82076</v>
      </c>
      <c r="J52" s="123">
        <f t="shared" si="7"/>
        <v>15212.492319999999</v>
      </c>
      <c r="K52" s="84">
        <f>SUM(J52:J58)</f>
        <v>152085.19308000003</v>
      </c>
      <c r="L52" s="84">
        <f>K52*7</f>
        <v>1064596.3515600001</v>
      </c>
      <c r="M52" s="84">
        <f t="shared" ref="M52:N52" si="16">SUM(L52:L58)</f>
        <v>1064596.3515600001</v>
      </c>
      <c r="N52" s="84">
        <f t="shared" si="16"/>
        <v>1064596.3515600001</v>
      </c>
      <c r="O52" s="84">
        <f>N52/1000</f>
        <v>1064.5963515600001</v>
      </c>
      <c r="P52" s="84">
        <f>N52/1000000</f>
        <v>1.0645963515600001</v>
      </c>
      <c r="Q52" s="36"/>
      <c r="R52" s="31"/>
      <c r="S52" s="32"/>
    </row>
    <row r="53" spans="1:19" ht="25.5" x14ac:dyDescent="0.25">
      <c r="A53" s="20"/>
      <c r="B53" s="11"/>
      <c r="C53" s="18"/>
      <c r="D53" s="77"/>
      <c r="E53" s="77"/>
      <c r="F53" s="79" t="s">
        <v>98</v>
      </c>
      <c r="G53" s="79">
        <v>779</v>
      </c>
      <c r="H53" s="83"/>
      <c r="I53" s="76">
        <v>83.84</v>
      </c>
      <c r="J53" s="123">
        <f t="shared" si="7"/>
        <v>65311.360000000001</v>
      </c>
      <c r="K53" s="83"/>
      <c r="L53" s="83"/>
      <c r="M53" s="83"/>
      <c r="N53" s="83"/>
      <c r="O53" s="83"/>
      <c r="P53" s="83"/>
      <c r="Q53" s="36"/>
      <c r="R53" s="31"/>
      <c r="S53" s="32"/>
    </row>
    <row r="54" spans="1:19" ht="38.25" x14ac:dyDescent="0.25">
      <c r="A54" s="20"/>
      <c r="B54" s="11"/>
      <c r="C54" s="18"/>
      <c r="D54" s="77"/>
      <c r="E54" s="77"/>
      <c r="F54" s="79" t="s">
        <v>99</v>
      </c>
      <c r="G54" s="79">
        <v>40</v>
      </c>
      <c r="H54" s="83"/>
      <c r="I54" s="76">
        <v>83.84</v>
      </c>
      <c r="J54" s="123">
        <f t="shared" si="7"/>
        <v>3353.6000000000004</v>
      </c>
      <c r="K54" s="83"/>
      <c r="L54" s="83"/>
      <c r="M54" s="83"/>
      <c r="N54" s="83"/>
      <c r="O54" s="83"/>
      <c r="P54" s="83"/>
      <c r="Q54" s="36"/>
      <c r="R54" s="31"/>
      <c r="S54" s="32"/>
    </row>
    <row r="55" spans="1:19" ht="51" x14ac:dyDescent="0.25">
      <c r="A55" s="20"/>
      <c r="B55" s="11"/>
      <c r="C55" s="18"/>
      <c r="D55" s="77"/>
      <c r="E55" s="77"/>
      <c r="F55" s="79" t="s">
        <v>100</v>
      </c>
      <c r="G55" s="79">
        <v>244</v>
      </c>
      <c r="H55" s="83"/>
      <c r="I55" s="76">
        <v>83.84</v>
      </c>
      <c r="J55" s="123">
        <f t="shared" si="7"/>
        <v>20456.96</v>
      </c>
      <c r="K55" s="83"/>
      <c r="L55" s="83"/>
      <c r="M55" s="83"/>
      <c r="N55" s="83"/>
      <c r="O55" s="83"/>
      <c r="P55" s="83"/>
      <c r="Q55" s="36"/>
      <c r="R55" s="31"/>
      <c r="S55" s="32"/>
    </row>
    <row r="56" spans="1:19" x14ac:dyDescent="0.25">
      <c r="A56" s="20"/>
      <c r="B56" s="11"/>
      <c r="C56" s="18"/>
      <c r="D56" s="77"/>
      <c r="E56" s="77"/>
      <c r="F56" s="79" t="s">
        <v>101</v>
      </c>
      <c r="G56" s="79">
        <v>73</v>
      </c>
      <c r="H56" s="83"/>
      <c r="I56" s="76">
        <v>83.84</v>
      </c>
      <c r="J56" s="123">
        <f t="shared" si="7"/>
        <v>6120.3200000000006</v>
      </c>
      <c r="K56" s="83"/>
      <c r="L56" s="83"/>
      <c r="M56" s="83"/>
      <c r="N56" s="83"/>
      <c r="O56" s="83"/>
      <c r="P56" s="83"/>
      <c r="Q56" s="36"/>
      <c r="R56" s="31"/>
      <c r="S56" s="32"/>
    </row>
    <row r="57" spans="1:19" ht="38.25" x14ac:dyDescent="0.25">
      <c r="A57" s="20"/>
      <c r="B57" s="11"/>
      <c r="C57" s="18"/>
      <c r="D57" s="77"/>
      <c r="E57" s="77"/>
      <c r="F57" s="79" t="s">
        <v>102</v>
      </c>
      <c r="G57" s="79">
        <v>496</v>
      </c>
      <c r="H57" s="83"/>
      <c r="I57" s="76">
        <v>83.84</v>
      </c>
      <c r="J57" s="123">
        <f t="shared" si="7"/>
        <v>41584.639999999999</v>
      </c>
      <c r="K57" s="83"/>
      <c r="L57" s="83"/>
      <c r="M57" s="83"/>
      <c r="N57" s="83"/>
      <c r="O57" s="83"/>
      <c r="P57" s="83"/>
      <c r="Q57" s="36"/>
      <c r="R57" s="31"/>
      <c r="S57" s="32"/>
    </row>
    <row r="58" spans="1:19" ht="25.5" x14ac:dyDescent="0.2">
      <c r="A58" s="20"/>
      <c r="B58" s="11"/>
      <c r="C58" s="18"/>
      <c r="D58" s="77"/>
      <c r="E58" s="77"/>
      <c r="F58" s="79" t="s">
        <v>103</v>
      </c>
      <c r="G58" s="79">
        <v>1</v>
      </c>
      <c r="H58" s="83"/>
      <c r="I58" s="92">
        <v>45.82076</v>
      </c>
      <c r="J58" s="123">
        <f t="shared" si="7"/>
        <v>45.82076</v>
      </c>
      <c r="K58" s="83"/>
      <c r="L58" s="83"/>
      <c r="M58" s="83"/>
      <c r="N58" s="83"/>
      <c r="O58" s="83"/>
      <c r="P58" s="83"/>
      <c r="Q58" s="36"/>
      <c r="R58" s="31"/>
      <c r="S58" s="32"/>
    </row>
    <row r="59" spans="1:19" ht="25.5" x14ac:dyDescent="0.2">
      <c r="A59" s="20"/>
      <c r="B59" s="11"/>
      <c r="C59" s="18"/>
      <c r="D59" s="77" t="s">
        <v>25</v>
      </c>
      <c r="E59" s="77"/>
      <c r="F59" s="79" t="s">
        <v>104</v>
      </c>
      <c r="G59" s="79">
        <v>4</v>
      </c>
      <c r="H59" s="83">
        <f>G59+G60</f>
        <v>305</v>
      </c>
      <c r="I59" s="92">
        <v>35.795999999999999</v>
      </c>
      <c r="J59" s="123">
        <f t="shared" si="7"/>
        <v>143.184</v>
      </c>
      <c r="K59" s="84">
        <f>J59+J60</f>
        <v>10917.779999999999</v>
      </c>
      <c r="L59" s="125">
        <f>K59*7</f>
        <v>76424.459999999992</v>
      </c>
      <c r="M59" s="125">
        <f>K59*30</f>
        <v>327533.39999999997</v>
      </c>
      <c r="N59" s="128">
        <f>K59*365</f>
        <v>3984989.6999999997</v>
      </c>
      <c r="O59" s="129">
        <f>N59/1000</f>
        <v>3984.9896999999996</v>
      </c>
      <c r="P59" s="130">
        <f>N59/1000000</f>
        <v>3.9849896999999999</v>
      </c>
      <c r="Q59" s="36"/>
      <c r="R59" s="31"/>
      <c r="S59" s="32"/>
    </row>
    <row r="60" spans="1:19" x14ac:dyDescent="0.2">
      <c r="A60" s="20"/>
      <c r="B60" s="11"/>
      <c r="C60" s="18"/>
      <c r="D60" s="77"/>
      <c r="E60" s="77"/>
      <c r="F60" s="79" t="s">
        <v>105</v>
      </c>
      <c r="G60" s="79">
        <v>301</v>
      </c>
      <c r="H60" s="83"/>
      <c r="I60" s="92">
        <v>35.795999999999999</v>
      </c>
      <c r="J60" s="123">
        <f t="shared" si="7"/>
        <v>10774.596</v>
      </c>
      <c r="K60" s="83"/>
      <c r="L60" s="127"/>
      <c r="M60" s="127"/>
      <c r="N60" s="131"/>
      <c r="O60" s="132"/>
      <c r="P60" s="133"/>
      <c r="Q60" s="36"/>
      <c r="R60" s="31"/>
      <c r="S60" s="32"/>
    </row>
    <row r="61" spans="1:19" ht="34.5" customHeight="1" x14ac:dyDescent="0.25">
      <c r="A61" s="20"/>
      <c r="B61" s="11"/>
      <c r="C61" s="18"/>
      <c r="D61" s="77" t="s">
        <v>26</v>
      </c>
      <c r="E61" s="77"/>
      <c r="F61" s="79"/>
      <c r="G61" s="79"/>
      <c r="H61" s="76"/>
      <c r="I61" s="76"/>
      <c r="J61" s="123">
        <f t="shared" si="7"/>
        <v>0</v>
      </c>
      <c r="K61" s="76"/>
      <c r="L61" s="76"/>
      <c r="M61" s="76"/>
      <c r="N61" s="76"/>
      <c r="O61" s="76"/>
      <c r="P61" s="93"/>
      <c r="Q61" s="36"/>
      <c r="R61" s="31"/>
      <c r="S61" s="32"/>
    </row>
    <row r="62" spans="1:19" ht="36.75" customHeight="1" x14ac:dyDescent="0.25">
      <c r="A62" s="20"/>
      <c r="B62" s="11"/>
      <c r="C62" s="18"/>
      <c r="D62" s="77" t="s">
        <v>27</v>
      </c>
      <c r="E62" s="77"/>
      <c r="F62" s="79" t="s">
        <v>114</v>
      </c>
      <c r="G62" s="79">
        <v>2</v>
      </c>
      <c r="H62" s="83">
        <f>SUM(G62:G68)</f>
        <v>22</v>
      </c>
      <c r="I62" s="76">
        <v>1057.5</v>
      </c>
      <c r="J62" s="123">
        <f>G62*I62</f>
        <v>2115</v>
      </c>
      <c r="K62" s="94">
        <f>SUM(J62:J68)</f>
        <v>23265</v>
      </c>
      <c r="L62" s="125">
        <f>K62*7</f>
        <v>162855</v>
      </c>
      <c r="M62" s="125">
        <f>K62*30</f>
        <v>697950</v>
      </c>
      <c r="N62" s="128">
        <f>K62*365</f>
        <v>8491725</v>
      </c>
      <c r="O62" s="129">
        <f>N62/1000</f>
        <v>8491.7250000000004</v>
      </c>
      <c r="P62" s="130">
        <f>N62/1000000</f>
        <v>8.4917250000000006</v>
      </c>
      <c r="Q62" s="36"/>
      <c r="R62" s="31"/>
      <c r="S62" s="32"/>
    </row>
    <row r="63" spans="1:19" ht="30.75" customHeight="1" x14ac:dyDescent="0.25">
      <c r="A63" s="20"/>
      <c r="B63" s="11"/>
      <c r="C63" s="18"/>
      <c r="D63" s="77"/>
      <c r="E63" s="77"/>
      <c r="F63" s="79" t="s">
        <v>115</v>
      </c>
      <c r="G63" s="79">
        <v>1</v>
      </c>
      <c r="H63" s="83"/>
      <c r="I63" s="76">
        <v>1057.5</v>
      </c>
      <c r="J63" s="123">
        <f t="shared" si="7"/>
        <v>1057.5</v>
      </c>
      <c r="K63" s="95"/>
      <c r="L63" s="126"/>
      <c r="M63" s="126"/>
      <c r="N63" s="134"/>
      <c r="O63" s="135"/>
      <c r="P63" s="136"/>
      <c r="Q63" s="36"/>
      <c r="R63" s="31"/>
      <c r="S63" s="32"/>
    </row>
    <row r="64" spans="1:19" ht="32.25" customHeight="1" x14ac:dyDescent="0.25">
      <c r="A64" s="20"/>
      <c r="B64" s="11"/>
      <c r="C64" s="18"/>
      <c r="D64" s="77"/>
      <c r="E64" s="77"/>
      <c r="F64" s="79" t="s">
        <v>116</v>
      </c>
      <c r="G64" s="79">
        <v>3</v>
      </c>
      <c r="H64" s="83"/>
      <c r="I64" s="76">
        <v>1057.5</v>
      </c>
      <c r="J64" s="123">
        <f t="shared" si="7"/>
        <v>3172.5</v>
      </c>
      <c r="K64" s="95"/>
      <c r="L64" s="126"/>
      <c r="M64" s="126"/>
      <c r="N64" s="134"/>
      <c r="O64" s="135"/>
      <c r="P64" s="136"/>
      <c r="Q64" s="36"/>
      <c r="R64" s="31"/>
      <c r="S64" s="32"/>
    </row>
    <row r="65" spans="1:19" ht="25.5" x14ac:dyDescent="0.25">
      <c r="A65" s="20"/>
      <c r="B65" s="11"/>
      <c r="C65" s="18"/>
      <c r="D65" s="77"/>
      <c r="E65" s="77"/>
      <c r="F65" s="79" t="s">
        <v>117</v>
      </c>
      <c r="G65" s="79">
        <v>3</v>
      </c>
      <c r="H65" s="83"/>
      <c r="I65" s="76">
        <v>1057.5</v>
      </c>
      <c r="J65" s="123">
        <f t="shared" si="7"/>
        <v>3172.5</v>
      </c>
      <c r="K65" s="95"/>
      <c r="L65" s="126"/>
      <c r="M65" s="126"/>
      <c r="N65" s="134"/>
      <c r="O65" s="135"/>
      <c r="P65" s="136"/>
      <c r="Q65" s="36"/>
      <c r="R65" s="31"/>
      <c r="S65" s="32"/>
    </row>
    <row r="66" spans="1:19" ht="38.25" x14ac:dyDescent="0.25">
      <c r="A66" s="20"/>
      <c r="B66" s="11"/>
      <c r="C66" s="18"/>
      <c r="D66" s="77"/>
      <c r="E66" s="77"/>
      <c r="F66" s="79" t="s">
        <v>118</v>
      </c>
      <c r="G66" s="79">
        <v>7</v>
      </c>
      <c r="H66" s="83"/>
      <c r="I66" s="76">
        <v>1057.5</v>
      </c>
      <c r="J66" s="123">
        <f>G66*I66</f>
        <v>7402.5</v>
      </c>
      <c r="K66" s="95"/>
      <c r="L66" s="126"/>
      <c r="M66" s="126"/>
      <c r="N66" s="134"/>
      <c r="O66" s="135"/>
      <c r="P66" s="136"/>
      <c r="Q66" s="36"/>
      <c r="R66" s="31"/>
      <c r="S66" s="32"/>
    </row>
    <row r="67" spans="1:19" ht="25.5" x14ac:dyDescent="0.25">
      <c r="A67" s="20"/>
      <c r="B67" s="11"/>
      <c r="C67" s="18"/>
      <c r="D67" s="77"/>
      <c r="E67" s="77"/>
      <c r="F67" s="79" t="s">
        <v>119</v>
      </c>
      <c r="G67" s="79">
        <v>1</v>
      </c>
      <c r="H67" s="83"/>
      <c r="I67" s="76">
        <v>1057.5</v>
      </c>
      <c r="J67" s="123">
        <f t="shared" ref="J67:J68" si="17">G67*I67</f>
        <v>1057.5</v>
      </c>
      <c r="K67" s="95"/>
      <c r="L67" s="126"/>
      <c r="M67" s="126"/>
      <c r="N67" s="134"/>
      <c r="O67" s="135"/>
      <c r="P67" s="136"/>
      <c r="Q67" s="36"/>
      <c r="R67" s="31"/>
      <c r="S67" s="32"/>
    </row>
    <row r="68" spans="1:19" x14ac:dyDescent="0.25">
      <c r="A68" s="20"/>
      <c r="B68" s="11"/>
      <c r="C68" s="18"/>
      <c r="D68" s="77"/>
      <c r="E68" s="77"/>
      <c r="F68" s="79" t="s">
        <v>120</v>
      </c>
      <c r="G68" s="79">
        <v>5</v>
      </c>
      <c r="H68" s="83"/>
      <c r="I68" s="76">
        <v>1057.5</v>
      </c>
      <c r="J68" s="123">
        <f t="shared" si="17"/>
        <v>5287.5</v>
      </c>
      <c r="K68" s="96"/>
      <c r="L68" s="127"/>
      <c r="M68" s="127"/>
      <c r="N68" s="131"/>
      <c r="O68" s="132"/>
      <c r="P68" s="133"/>
      <c r="Q68" s="36"/>
      <c r="R68" s="31"/>
      <c r="S68" s="32"/>
    </row>
    <row r="69" spans="1:19" ht="38.25" x14ac:dyDescent="0.25">
      <c r="A69" s="20"/>
      <c r="B69" s="11"/>
      <c r="C69" s="18"/>
      <c r="D69" s="77" t="s">
        <v>28</v>
      </c>
      <c r="E69" s="77"/>
      <c r="F69" s="79" t="s">
        <v>121</v>
      </c>
      <c r="G69" s="79">
        <v>12</v>
      </c>
      <c r="H69" s="83">
        <f>SUM(G69:G82)</f>
        <v>157</v>
      </c>
      <c r="I69" s="76">
        <v>300</v>
      </c>
      <c r="J69" s="123">
        <f t="shared" si="7"/>
        <v>3600</v>
      </c>
      <c r="K69" s="94">
        <f>SUM(J69:J82)</f>
        <v>47100</v>
      </c>
      <c r="L69" s="94">
        <f>K69*7</f>
        <v>329700</v>
      </c>
      <c r="M69" s="94">
        <f>K69*30</f>
        <v>1413000</v>
      </c>
      <c r="N69" s="94">
        <f>K69*365</f>
        <v>17191500</v>
      </c>
      <c r="O69" s="94">
        <f>N69/1000</f>
        <v>17191.5</v>
      </c>
      <c r="P69" s="94">
        <f>N69/1000000</f>
        <v>17.191500000000001</v>
      </c>
      <c r="Q69" s="36"/>
      <c r="R69" s="31"/>
      <c r="S69" s="32"/>
    </row>
    <row r="70" spans="1:19" ht="51" x14ac:dyDescent="0.25">
      <c r="A70" s="20"/>
      <c r="B70" s="11"/>
      <c r="C70" s="18"/>
      <c r="D70" s="77"/>
      <c r="E70" s="77"/>
      <c r="F70" s="79" t="s">
        <v>122</v>
      </c>
      <c r="G70" s="79">
        <v>13</v>
      </c>
      <c r="H70" s="83"/>
      <c r="I70" s="76">
        <v>300</v>
      </c>
      <c r="J70" s="123">
        <f t="shared" si="7"/>
        <v>3900</v>
      </c>
      <c r="K70" s="95"/>
      <c r="L70" s="95"/>
      <c r="M70" s="95"/>
      <c r="N70" s="95"/>
      <c r="O70" s="95"/>
      <c r="P70" s="95"/>
      <c r="Q70" s="36"/>
      <c r="R70" s="31"/>
      <c r="S70" s="32"/>
    </row>
    <row r="71" spans="1:19" ht="38.25" x14ac:dyDescent="0.25">
      <c r="A71" s="20"/>
      <c r="B71" s="11"/>
      <c r="C71" s="18"/>
      <c r="D71" s="77"/>
      <c r="E71" s="77"/>
      <c r="F71" s="79" t="s">
        <v>123</v>
      </c>
      <c r="G71" s="79">
        <v>1</v>
      </c>
      <c r="H71" s="83"/>
      <c r="I71" s="76">
        <v>300</v>
      </c>
      <c r="J71" s="123">
        <f t="shared" si="7"/>
        <v>300</v>
      </c>
      <c r="K71" s="95"/>
      <c r="L71" s="95"/>
      <c r="M71" s="95"/>
      <c r="N71" s="95"/>
      <c r="O71" s="95"/>
      <c r="P71" s="95"/>
      <c r="Q71" s="36"/>
      <c r="R71" s="31"/>
      <c r="S71" s="32"/>
    </row>
    <row r="72" spans="1:19" ht="51" x14ac:dyDescent="0.25">
      <c r="A72" s="20"/>
      <c r="B72" s="11"/>
      <c r="C72" s="18"/>
      <c r="D72" s="77"/>
      <c r="E72" s="77"/>
      <c r="F72" s="79" t="s">
        <v>124</v>
      </c>
      <c r="G72" s="79">
        <v>7</v>
      </c>
      <c r="H72" s="83"/>
      <c r="I72" s="76">
        <v>300</v>
      </c>
      <c r="J72" s="123">
        <f t="shared" si="7"/>
        <v>2100</v>
      </c>
      <c r="K72" s="95"/>
      <c r="L72" s="95"/>
      <c r="M72" s="95"/>
      <c r="N72" s="95"/>
      <c r="O72" s="95"/>
      <c r="P72" s="95"/>
      <c r="Q72" s="36"/>
      <c r="R72" s="31"/>
      <c r="S72" s="32"/>
    </row>
    <row r="73" spans="1:19" ht="38.25" x14ac:dyDescent="0.25">
      <c r="A73" s="20"/>
      <c r="B73" s="11"/>
      <c r="C73" s="18"/>
      <c r="D73" s="77"/>
      <c r="E73" s="77"/>
      <c r="F73" s="79" t="s">
        <v>125</v>
      </c>
      <c r="G73" s="79">
        <v>9</v>
      </c>
      <c r="H73" s="83"/>
      <c r="I73" s="76">
        <v>300</v>
      </c>
      <c r="J73" s="123">
        <f t="shared" si="7"/>
        <v>2700</v>
      </c>
      <c r="K73" s="95"/>
      <c r="L73" s="95"/>
      <c r="M73" s="95"/>
      <c r="N73" s="95"/>
      <c r="O73" s="95"/>
      <c r="P73" s="95"/>
      <c r="Q73" s="36"/>
      <c r="R73" s="31"/>
      <c r="S73" s="32"/>
    </row>
    <row r="74" spans="1:19" ht="38.25" x14ac:dyDescent="0.25">
      <c r="A74" s="20"/>
      <c r="B74" s="11"/>
      <c r="C74" s="18"/>
      <c r="D74" s="77"/>
      <c r="E74" s="77"/>
      <c r="F74" s="79" t="s">
        <v>126</v>
      </c>
      <c r="G74" s="79">
        <v>8</v>
      </c>
      <c r="H74" s="83"/>
      <c r="I74" s="76">
        <v>300</v>
      </c>
      <c r="J74" s="123">
        <f t="shared" si="7"/>
        <v>2400</v>
      </c>
      <c r="K74" s="95"/>
      <c r="L74" s="95"/>
      <c r="M74" s="95"/>
      <c r="N74" s="95"/>
      <c r="O74" s="95"/>
      <c r="P74" s="95"/>
      <c r="Q74" s="36"/>
      <c r="R74" s="31"/>
      <c r="S74" s="32"/>
    </row>
    <row r="75" spans="1:19" ht="38.25" x14ac:dyDescent="0.25">
      <c r="A75" s="20"/>
      <c r="B75" s="11"/>
      <c r="C75" s="18"/>
      <c r="D75" s="77"/>
      <c r="E75" s="77"/>
      <c r="F75" s="79" t="s">
        <v>127</v>
      </c>
      <c r="G75" s="79">
        <v>25</v>
      </c>
      <c r="H75" s="83"/>
      <c r="I75" s="76">
        <v>300</v>
      </c>
      <c r="J75" s="123">
        <f t="shared" si="7"/>
        <v>7500</v>
      </c>
      <c r="K75" s="95"/>
      <c r="L75" s="95"/>
      <c r="M75" s="95"/>
      <c r="N75" s="95"/>
      <c r="O75" s="95"/>
      <c r="P75" s="95"/>
      <c r="Q75" s="36"/>
      <c r="R75" s="31"/>
      <c r="S75" s="32"/>
    </row>
    <row r="76" spans="1:19" ht="38.25" x14ac:dyDescent="0.25">
      <c r="A76" s="20"/>
      <c r="B76" s="11"/>
      <c r="C76" s="18"/>
      <c r="D76" s="77"/>
      <c r="E76" s="77"/>
      <c r="F76" s="79" t="s">
        <v>128</v>
      </c>
      <c r="G76" s="79">
        <v>1</v>
      </c>
      <c r="H76" s="83"/>
      <c r="I76" s="76">
        <v>300</v>
      </c>
      <c r="J76" s="123">
        <f t="shared" si="7"/>
        <v>300</v>
      </c>
      <c r="K76" s="95"/>
      <c r="L76" s="95"/>
      <c r="M76" s="95"/>
      <c r="N76" s="95"/>
      <c r="O76" s="95"/>
      <c r="P76" s="95"/>
      <c r="Q76" s="36"/>
      <c r="R76" s="31"/>
      <c r="S76" s="32"/>
    </row>
    <row r="77" spans="1:19" ht="38.25" x14ac:dyDescent="0.25">
      <c r="A77" s="20"/>
      <c r="B77" s="11"/>
      <c r="C77" s="18"/>
      <c r="D77" s="77"/>
      <c r="E77" s="77"/>
      <c r="F77" s="79" t="s">
        <v>129</v>
      </c>
      <c r="G77" s="79">
        <v>1</v>
      </c>
      <c r="H77" s="83"/>
      <c r="I77" s="76">
        <v>300</v>
      </c>
      <c r="J77" s="123">
        <f t="shared" si="7"/>
        <v>300</v>
      </c>
      <c r="K77" s="95"/>
      <c r="L77" s="95"/>
      <c r="M77" s="95"/>
      <c r="N77" s="95"/>
      <c r="O77" s="95"/>
      <c r="P77" s="95"/>
      <c r="Q77" s="36"/>
      <c r="R77" s="31"/>
      <c r="S77" s="32"/>
    </row>
    <row r="78" spans="1:19" ht="38.25" x14ac:dyDescent="0.25">
      <c r="A78" s="20"/>
      <c r="B78" s="11"/>
      <c r="C78" s="18"/>
      <c r="D78" s="77"/>
      <c r="E78" s="77"/>
      <c r="F78" s="79" t="s">
        <v>130</v>
      </c>
      <c r="G78" s="79">
        <v>1</v>
      </c>
      <c r="H78" s="83"/>
      <c r="I78" s="76">
        <v>300</v>
      </c>
      <c r="J78" s="123">
        <f t="shared" si="7"/>
        <v>300</v>
      </c>
      <c r="K78" s="95"/>
      <c r="L78" s="95"/>
      <c r="M78" s="95"/>
      <c r="N78" s="95"/>
      <c r="O78" s="95"/>
      <c r="P78" s="95"/>
      <c r="Q78" s="36"/>
      <c r="R78" s="31"/>
      <c r="S78" s="32"/>
    </row>
    <row r="79" spans="1:19" ht="38.25" x14ac:dyDescent="0.25">
      <c r="A79" s="20"/>
      <c r="B79" s="11"/>
      <c r="C79" s="18"/>
      <c r="D79" s="77"/>
      <c r="E79" s="77"/>
      <c r="F79" s="79" t="s">
        <v>131</v>
      </c>
      <c r="G79" s="79">
        <v>20</v>
      </c>
      <c r="H79" s="83"/>
      <c r="I79" s="76">
        <v>300</v>
      </c>
      <c r="J79" s="123">
        <f t="shared" si="7"/>
        <v>6000</v>
      </c>
      <c r="K79" s="95"/>
      <c r="L79" s="95"/>
      <c r="M79" s="95"/>
      <c r="N79" s="95"/>
      <c r="O79" s="95"/>
      <c r="P79" s="95"/>
      <c r="Q79" s="36"/>
      <c r="R79" s="31"/>
      <c r="S79" s="32"/>
    </row>
    <row r="80" spans="1:19" ht="38.25" x14ac:dyDescent="0.25">
      <c r="A80" s="20"/>
      <c r="B80" s="11"/>
      <c r="C80" s="18"/>
      <c r="D80" s="77"/>
      <c r="E80" s="77"/>
      <c r="F80" s="79" t="s">
        <v>132</v>
      </c>
      <c r="G80" s="79">
        <v>9</v>
      </c>
      <c r="H80" s="83"/>
      <c r="I80" s="76">
        <v>300</v>
      </c>
      <c r="J80" s="123">
        <f t="shared" si="7"/>
        <v>2700</v>
      </c>
      <c r="K80" s="95"/>
      <c r="L80" s="95"/>
      <c r="M80" s="95"/>
      <c r="N80" s="95"/>
      <c r="O80" s="95"/>
      <c r="P80" s="95"/>
      <c r="Q80" s="36"/>
      <c r="R80" s="31"/>
      <c r="S80" s="32"/>
    </row>
    <row r="81" spans="1:19" ht="38.25" x14ac:dyDescent="0.25">
      <c r="A81" s="20"/>
      <c r="B81" s="11"/>
      <c r="C81" s="18"/>
      <c r="D81" s="77"/>
      <c r="E81" s="77"/>
      <c r="F81" s="79" t="s">
        <v>133</v>
      </c>
      <c r="G81" s="79">
        <v>49</v>
      </c>
      <c r="H81" s="83"/>
      <c r="I81" s="76">
        <v>300</v>
      </c>
      <c r="J81" s="123">
        <f t="shared" si="7"/>
        <v>14700</v>
      </c>
      <c r="K81" s="95"/>
      <c r="L81" s="95"/>
      <c r="M81" s="95"/>
      <c r="N81" s="95"/>
      <c r="O81" s="95"/>
      <c r="P81" s="95"/>
      <c r="Q81" s="36"/>
      <c r="R81" s="31"/>
      <c r="S81" s="32"/>
    </row>
    <row r="82" spans="1:19" ht="51" x14ac:dyDescent="0.25">
      <c r="A82" s="20"/>
      <c r="B82" s="11"/>
      <c r="C82" s="18"/>
      <c r="D82" s="77"/>
      <c r="E82" s="77"/>
      <c r="F82" s="79" t="s">
        <v>134</v>
      </c>
      <c r="G82" s="79">
        <v>1</v>
      </c>
      <c r="H82" s="83"/>
      <c r="I82" s="76">
        <v>300</v>
      </c>
      <c r="J82" s="123">
        <f t="shared" si="7"/>
        <v>300</v>
      </c>
      <c r="K82" s="96"/>
      <c r="L82" s="96"/>
      <c r="M82" s="96"/>
      <c r="N82" s="96"/>
      <c r="O82" s="96"/>
      <c r="P82" s="96"/>
      <c r="Q82" s="36"/>
      <c r="R82" s="31"/>
      <c r="S82" s="32"/>
    </row>
    <row r="83" spans="1:19" ht="23.25" customHeight="1" x14ac:dyDescent="0.25">
      <c r="A83" s="20"/>
      <c r="B83" s="11"/>
      <c r="C83" s="18"/>
      <c r="D83" s="77" t="s">
        <v>29</v>
      </c>
      <c r="E83" s="77"/>
      <c r="F83" s="79" t="s">
        <v>135</v>
      </c>
      <c r="G83" s="79">
        <v>4</v>
      </c>
      <c r="H83" s="83">
        <f>SUM(G83:G87)</f>
        <v>9</v>
      </c>
      <c r="I83" s="76">
        <v>2950</v>
      </c>
      <c r="J83" s="123">
        <f>G83*I83</f>
        <v>11800</v>
      </c>
      <c r="K83" s="94">
        <f>SUM(J83:J87)</f>
        <v>29284.025000000001</v>
      </c>
      <c r="L83" s="85">
        <f>K83*7</f>
        <v>204988.17500000002</v>
      </c>
      <c r="M83" s="85">
        <f>K83*30</f>
        <v>878520.75</v>
      </c>
      <c r="N83" s="85">
        <f>K83*365</f>
        <v>10688669.125</v>
      </c>
      <c r="O83" s="85">
        <f>N83/1000</f>
        <v>10688.669125</v>
      </c>
      <c r="P83" s="86">
        <f>O83/1000000</f>
        <v>1.0688669125E-2</v>
      </c>
      <c r="Q83" s="36"/>
      <c r="R83" s="31"/>
      <c r="S83" s="32"/>
    </row>
    <row r="84" spans="1:19" ht="25.5" x14ac:dyDescent="0.25">
      <c r="A84" s="20"/>
      <c r="B84" s="11"/>
      <c r="C84" s="18"/>
      <c r="D84" s="77"/>
      <c r="E84" s="77"/>
      <c r="F84" s="79" t="s">
        <v>136</v>
      </c>
      <c r="G84" s="79">
        <v>1</v>
      </c>
      <c r="H84" s="83"/>
      <c r="I84" s="76">
        <v>3670</v>
      </c>
      <c r="J84" s="123">
        <f t="shared" si="7"/>
        <v>3670</v>
      </c>
      <c r="K84" s="87"/>
      <c r="L84" s="87"/>
      <c r="M84" s="87"/>
      <c r="N84" s="87"/>
      <c r="O84" s="87"/>
      <c r="P84" s="88"/>
      <c r="Q84" s="36"/>
      <c r="R84" s="31"/>
      <c r="S84" s="32"/>
    </row>
    <row r="85" spans="1:19" x14ac:dyDescent="0.25">
      <c r="A85" s="20"/>
      <c r="B85" s="11"/>
      <c r="C85" s="18"/>
      <c r="D85" s="77"/>
      <c r="E85" s="77"/>
      <c r="F85" s="79" t="s">
        <v>137</v>
      </c>
      <c r="G85" s="79">
        <v>1</v>
      </c>
      <c r="H85" s="83"/>
      <c r="I85" s="76">
        <v>2950</v>
      </c>
      <c r="J85" s="123">
        <f t="shared" si="7"/>
        <v>2950</v>
      </c>
      <c r="K85" s="87"/>
      <c r="L85" s="87"/>
      <c r="M85" s="87"/>
      <c r="N85" s="87"/>
      <c r="O85" s="87"/>
      <c r="P85" s="88"/>
      <c r="Q85" s="36"/>
      <c r="R85" s="31"/>
      <c r="S85" s="32"/>
    </row>
    <row r="86" spans="1:19" x14ac:dyDescent="0.25">
      <c r="A86" s="20"/>
      <c r="B86" s="11"/>
      <c r="C86" s="18"/>
      <c r="D86" s="77"/>
      <c r="E86" s="77"/>
      <c r="F86" s="79" t="s">
        <v>138</v>
      </c>
      <c r="G86" s="79">
        <v>1</v>
      </c>
      <c r="H86" s="83"/>
      <c r="I86" s="76">
        <v>3524.0250000000001</v>
      </c>
      <c r="J86" s="123">
        <f t="shared" si="7"/>
        <v>3524.0250000000001</v>
      </c>
      <c r="K86" s="87"/>
      <c r="L86" s="87"/>
      <c r="M86" s="87"/>
      <c r="N86" s="87"/>
      <c r="O86" s="87"/>
      <c r="P86" s="88"/>
      <c r="Q86" s="36"/>
      <c r="R86" s="31"/>
      <c r="S86" s="32"/>
    </row>
    <row r="87" spans="1:19" x14ac:dyDescent="0.25">
      <c r="A87" s="20"/>
      <c r="B87" s="11"/>
      <c r="C87" s="18"/>
      <c r="D87" s="77"/>
      <c r="E87" s="77"/>
      <c r="F87" s="79" t="s">
        <v>139</v>
      </c>
      <c r="G87" s="79">
        <v>2</v>
      </c>
      <c r="H87" s="83"/>
      <c r="I87" s="76">
        <v>3670</v>
      </c>
      <c r="J87" s="123">
        <f t="shared" si="7"/>
        <v>7340</v>
      </c>
      <c r="K87" s="89"/>
      <c r="L87" s="89"/>
      <c r="M87" s="89"/>
      <c r="N87" s="89"/>
      <c r="O87" s="89"/>
      <c r="P87" s="90"/>
      <c r="Q87" s="36"/>
      <c r="R87" s="31"/>
      <c r="S87" s="32"/>
    </row>
    <row r="88" spans="1:19" ht="34.5" customHeight="1" x14ac:dyDescent="0.2">
      <c r="A88" s="20"/>
      <c r="B88" s="11"/>
      <c r="C88" s="18"/>
      <c r="D88" s="77" t="s">
        <v>30</v>
      </c>
      <c r="E88" s="77"/>
      <c r="F88" s="79" t="s">
        <v>140</v>
      </c>
      <c r="G88" s="79">
        <v>1</v>
      </c>
      <c r="H88" s="83">
        <f>SUM(G88:G99)</f>
        <v>364</v>
      </c>
      <c r="I88" s="97">
        <v>96.06</v>
      </c>
      <c r="J88" s="123">
        <f t="shared" si="7"/>
        <v>96.06</v>
      </c>
      <c r="K88" s="94">
        <f>SUM(J88:J99)</f>
        <v>31891.678000000004</v>
      </c>
      <c r="L88" s="85">
        <f>K88*7</f>
        <v>223241.74600000001</v>
      </c>
      <c r="M88" s="85">
        <f>K88*30</f>
        <v>956750.34000000008</v>
      </c>
      <c r="N88" s="85">
        <f>K88*365</f>
        <v>11640462.470000001</v>
      </c>
      <c r="O88" s="85">
        <f>N88/1000</f>
        <v>11640.46247</v>
      </c>
      <c r="P88" s="85">
        <f>N88/1000000</f>
        <v>11.640462470000001</v>
      </c>
      <c r="Q88" s="36"/>
      <c r="R88" s="31"/>
      <c r="S88" s="32"/>
    </row>
    <row r="89" spans="1:19" ht="25.5" x14ac:dyDescent="0.2">
      <c r="A89" s="20"/>
      <c r="B89" s="11"/>
      <c r="C89" s="18"/>
      <c r="D89" s="77"/>
      <c r="E89" s="77"/>
      <c r="F89" s="79" t="s">
        <v>141</v>
      </c>
      <c r="G89" s="79">
        <v>2</v>
      </c>
      <c r="H89" s="83"/>
      <c r="I89" s="97">
        <v>79.168999999999997</v>
      </c>
      <c r="J89" s="123">
        <f t="shared" si="7"/>
        <v>158.33799999999999</v>
      </c>
      <c r="K89" s="87"/>
      <c r="L89" s="87"/>
      <c r="M89" s="87"/>
      <c r="N89" s="87"/>
      <c r="O89" s="87"/>
      <c r="P89" s="87"/>
      <c r="Q89" s="36"/>
      <c r="R89" s="31"/>
      <c r="S89" s="32"/>
    </row>
    <row r="90" spans="1:19" ht="25.5" x14ac:dyDescent="0.2">
      <c r="A90" s="20"/>
      <c r="B90" s="11"/>
      <c r="C90" s="18"/>
      <c r="D90" s="77"/>
      <c r="E90" s="77"/>
      <c r="F90" s="79" t="s">
        <v>142</v>
      </c>
      <c r="G90" s="79">
        <v>4</v>
      </c>
      <c r="H90" s="83"/>
      <c r="I90" s="97">
        <v>79.168999999999997</v>
      </c>
      <c r="J90" s="123">
        <f t="shared" si="7"/>
        <v>316.67599999999999</v>
      </c>
      <c r="K90" s="87"/>
      <c r="L90" s="87"/>
      <c r="M90" s="87"/>
      <c r="N90" s="87"/>
      <c r="O90" s="87"/>
      <c r="P90" s="87"/>
      <c r="Q90" s="36"/>
      <c r="R90" s="31"/>
      <c r="S90" s="32"/>
    </row>
    <row r="91" spans="1:19" ht="38.25" x14ac:dyDescent="0.2">
      <c r="A91" s="20"/>
      <c r="B91" s="11"/>
      <c r="C91" s="18"/>
      <c r="D91" s="77"/>
      <c r="E91" s="77"/>
      <c r="F91" s="79" t="s">
        <v>143</v>
      </c>
      <c r="G91" s="79">
        <v>27</v>
      </c>
      <c r="H91" s="83"/>
      <c r="I91" s="97">
        <v>79.168999999999997</v>
      </c>
      <c r="J91" s="123">
        <f t="shared" si="7"/>
        <v>2137.5630000000001</v>
      </c>
      <c r="K91" s="87"/>
      <c r="L91" s="87"/>
      <c r="M91" s="87"/>
      <c r="N91" s="87"/>
      <c r="O91" s="87"/>
      <c r="P91" s="87"/>
      <c r="Q91" s="36"/>
      <c r="R91" s="31"/>
      <c r="S91" s="32"/>
    </row>
    <row r="92" spans="1:19" ht="25.5" x14ac:dyDescent="0.2">
      <c r="A92" s="20"/>
      <c r="B92" s="11"/>
      <c r="C92" s="18"/>
      <c r="D92" s="77"/>
      <c r="E92" s="77"/>
      <c r="F92" s="79" t="s">
        <v>144</v>
      </c>
      <c r="G92" s="79">
        <v>110</v>
      </c>
      <c r="H92" s="83"/>
      <c r="I92" s="97">
        <v>79.168999999999997</v>
      </c>
      <c r="J92" s="123">
        <f t="shared" si="7"/>
        <v>8708.59</v>
      </c>
      <c r="K92" s="87"/>
      <c r="L92" s="87"/>
      <c r="M92" s="87"/>
      <c r="N92" s="87"/>
      <c r="O92" s="87"/>
      <c r="P92" s="87"/>
      <c r="Q92" s="36"/>
      <c r="R92" s="31"/>
      <c r="S92" s="32"/>
    </row>
    <row r="93" spans="1:19" ht="38.25" x14ac:dyDescent="0.2">
      <c r="A93" s="20"/>
      <c r="B93" s="11"/>
      <c r="C93" s="18"/>
      <c r="D93" s="77"/>
      <c r="E93" s="77"/>
      <c r="F93" s="79" t="s">
        <v>145</v>
      </c>
      <c r="G93" s="79">
        <v>3</v>
      </c>
      <c r="H93" s="83"/>
      <c r="I93" s="97">
        <v>96.06</v>
      </c>
      <c r="J93" s="123">
        <f t="shared" si="7"/>
        <v>288.18</v>
      </c>
      <c r="K93" s="87"/>
      <c r="L93" s="87"/>
      <c r="M93" s="87"/>
      <c r="N93" s="87"/>
      <c r="O93" s="87"/>
      <c r="P93" s="87"/>
      <c r="Q93" s="36"/>
      <c r="R93" s="31"/>
      <c r="S93" s="32"/>
    </row>
    <row r="94" spans="1:19" ht="25.5" x14ac:dyDescent="0.2">
      <c r="A94" s="20"/>
      <c r="B94" s="11"/>
      <c r="C94" s="18"/>
      <c r="D94" s="77"/>
      <c r="E94" s="77"/>
      <c r="F94" s="79" t="s">
        <v>146</v>
      </c>
      <c r="G94" s="79">
        <v>4</v>
      </c>
      <c r="H94" s="83"/>
      <c r="I94" s="97">
        <v>96.06</v>
      </c>
      <c r="J94" s="123">
        <f t="shared" si="7"/>
        <v>384.24</v>
      </c>
      <c r="K94" s="87"/>
      <c r="L94" s="87"/>
      <c r="M94" s="87"/>
      <c r="N94" s="87"/>
      <c r="O94" s="87"/>
      <c r="P94" s="87"/>
      <c r="Q94" s="36"/>
      <c r="R94" s="31"/>
      <c r="S94" s="32"/>
    </row>
    <row r="95" spans="1:19" ht="63.75" x14ac:dyDescent="0.2">
      <c r="A95" s="20"/>
      <c r="B95" s="11"/>
      <c r="C95" s="18"/>
      <c r="D95" s="77"/>
      <c r="E95" s="77"/>
      <c r="F95" s="79" t="s">
        <v>147</v>
      </c>
      <c r="G95" s="79">
        <v>48</v>
      </c>
      <c r="H95" s="83"/>
      <c r="I95" s="97">
        <v>96.06</v>
      </c>
      <c r="J95" s="123">
        <f t="shared" si="7"/>
        <v>4610.88</v>
      </c>
      <c r="K95" s="87"/>
      <c r="L95" s="87"/>
      <c r="M95" s="87"/>
      <c r="N95" s="87"/>
      <c r="O95" s="87"/>
      <c r="P95" s="87"/>
      <c r="Q95" s="36"/>
      <c r="R95" s="31"/>
      <c r="S95" s="32"/>
    </row>
    <row r="96" spans="1:19" ht="25.5" x14ac:dyDescent="0.2">
      <c r="A96" s="20"/>
      <c r="B96" s="11"/>
      <c r="C96" s="18"/>
      <c r="D96" s="77"/>
      <c r="E96" s="77"/>
      <c r="F96" s="79" t="s">
        <v>148</v>
      </c>
      <c r="G96" s="79">
        <v>6</v>
      </c>
      <c r="H96" s="83"/>
      <c r="I96" s="97">
        <v>96.06</v>
      </c>
      <c r="J96" s="123">
        <f t="shared" si="7"/>
        <v>576.36</v>
      </c>
      <c r="K96" s="87"/>
      <c r="L96" s="87"/>
      <c r="M96" s="87"/>
      <c r="N96" s="87"/>
      <c r="O96" s="87"/>
      <c r="P96" s="87"/>
      <c r="Q96" s="36"/>
      <c r="R96" s="31"/>
      <c r="S96" s="32"/>
    </row>
    <row r="97" spans="1:19" ht="25.5" x14ac:dyDescent="0.2">
      <c r="A97" s="20"/>
      <c r="B97" s="11"/>
      <c r="C97" s="18"/>
      <c r="D97" s="77"/>
      <c r="E97" s="77"/>
      <c r="F97" s="79" t="s">
        <v>149</v>
      </c>
      <c r="G97" s="79">
        <v>3</v>
      </c>
      <c r="H97" s="83"/>
      <c r="I97" s="97">
        <v>96.06</v>
      </c>
      <c r="J97" s="123">
        <f t="shared" si="7"/>
        <v>288.18</v>
      </c>
      <c r="K97" s="87"/>
      <c r="L97" s="87"/>
      <c r="M97" s="87"/>
      <c r="N97" s="87"/>
      <c r="O97" s="87"/>
      <c r="P97" s="87"/>
      <c r="Q97" s="36"/>
      <c r="R97" s="31"/>
      <c r="S97" s="32"/>
    </row>
    <row r="98" spans="1:19" ht="25.5" x14ac:dyDescent="0.2">
      <c r="A98" s="20"/>
      <c r="B98" s="11"/>
      <c r="C98" s="18"/>
      <c r="D98" s="77"/>
      <c r="E98" s="77"/>
      <c r="F98" s="79" t="s">
        <v>150</v>
      </c>
      <c r="G98" s="79">
        <v>117</v>
      </c>
      <c r="H98" s="83"/>
      <c r="I98" s="97">
        <v>96.06</v>
      </c>
      <c r="J98" s="123">
        <f t="shared" si="7"/>
        <v>11239.02</v>
      </c>
      <c r="K98" s="87"/>
      <c r="L98" s="87"/>
      <c r="M98" s="87"/>
      <c r="N98" s="87"/>
      <c r="O98" s="87"/>
      <c r="P98" s="87"/>
      <c r="Q98" s="36"/>
      <c r="R98" s="31"/>
      <c r="S98" s="32"/>
    </row>
    <row r="99" spans="1:19" ht="25.5" x14ac:dyDescent="0.2">
      <c r="A99" s="20"/>
      <c r="B99" s="11"/>
      <c r="C99" s="18"/>
      <c r="D99" s="77"/>
      <c r="E99" s="77"/>
      <c r="F99" s="79" t="s">
        <v>151</v>
      </c>
      <c r="G99" s="79">
        <v>39</v>
      </c>
      <c r="H99" s="83"/>
      <c r="I99" s="97">
        <v>79.168999999999997</v>
      </c>
      <c r="J99" s="123">
        <f t="shared" si="7"/>
        <v>3087.5909999999999</v>
      </c>
      <c r="K99" s="89"/>
      <c r="L99" s="89"/>
      <c r="M99" s="89"/>
      <c r="N99" s="89"/>
      <c r="O99" s="89"/>
      <c r="P99" s="89"/>
      <c r="Q99" s="36"/>
      <c r="R99" s="31"/>
      <c r="S99" s="32"/>
    </row>
    <row r="100" spans="1:19" ht="25.5" x14ac:dyDescent="0.25">
      <c r="A100" s="20"/>
      <c r="B100" s="11"/>
      <c r="C100" s="18"/>
      <c r="D100" s="77" t="s">
        <v>31</v>
      </c>
      <c r="E100" s="77"/>
      <c r="F100" s="79" t="s">
        <v>152</v>
      </c>
      <c r="G100" s="79">
        <v>84</v>
      </c>
      <c r="H100" s="83">
        <f>SUM(G100:G119)</f>
        <v>187</v>
      </c>
      <c r="I100" s="76">
        <v>601.20000000000005</v>
      </c>
      <c r="J100" s="123">
        <f t="shared" si="7"/>
        <v>50500.800000000003</v>
      </c>
      <c r="K100" s="94">
        <f>SUM(J100:J119)</f>
        <v>232139.23000000004</v>
      </c>
      <c r="L100" s="85">
        <f>K100*7</f>
        <v>1624974.6100000003</v>
      </c>
      <c r="M100" s="85">
        <f>K100*30</f>
        <v>6964176.9000000013</v>
      </c>
      <c r="N100" s="85">
        <f>K100*365</f>
        <v>84730818.950000018</v>
      </c>
      <c r="O100" s="85">
        <f>N100/1000</f>
        <v>84730.818950000015</v>
      </c>
      <c r="P100" s="86">
        <f>N100/1000000</f>
        <v>84.730818950000014</v>
      </c>
      <c r="Q100" s="36"/>
      <c r="R100" s="31"/>
      <c r="S100" s="32"/>
    </row>
    <row r="101" spans="1:19" ht="25.5" x14ac:dyDescent="0.25">
      <c r="A101" s="20"/>
      <c r="B101" s="11"/>
      <c r="C101" s="18"/>
      <c r="D101" s="77"/>
      <c r="E101" s="77"/>
      <c r="F101" s="79" t="s">
        <v>153</v>
      </c>
      <c r="G101" s="79">
        <v>2</v>
      </c>
      <c r="H101" s="83"/>
      <c r="I101" s="76">
        <v>601.20000000000005</v>
      </c>
      <c r="J101" s="123">
        <f t="shared" si="7"/>
        <v>1202.4000000000001</v>
      </c>
      <c r="K101" s="95"/>
      <c r="L101" s="87"/>
      <c r="M101" s="87"/>
      <c r="N101" s="87"/>
      <c r="O101" s="87"/>
      <c r="P101" s="88"/>
      <c r="Q101" s="36"/>
      <c r="R101" s="31"/>
      <c r="S101" s="32"/>
    </row>
    <row r="102" spans="1:19" ht="51" x14ac:dyDescent="0.25">
      <c r="A102" s="20"/>
      <c r="B102" s="11"/>
      <c r="C102" s="18"/>
      <c r="D102" s="77"/>
      <c r="E102" s="77"/>
      <c r="F102" s="79" t="s">
        <v>154</v>
      </c>
      <c r="G102" s="79">
        <v>14</v>
      </c>
      <c r="H102" s="83"/>
      <c r="I102" s="76">
        <v>601.20000000000005</v>
      </c>
      <c r="J102" s="123">
        <f t="shared" si="7"/>
        <v>8416.8000000000011</v>
      </c>
      <c r="K102" s="95"/>
      <c r="L102" s="87"/>
      <c r="M102" s="87"/>
      <c r="N102" s="87"/>
      <c r="O102" s="87"/>
      <c r="P102" s="88"/>
      <c r="Q102" s="36"/>
      <c r="R102" s="31"/>
      <c r="S102" s="32"/>
    </row>
    <row r="103" spans="1:19" ht="25.5" x14ac:dyDescent="0.25">
      <c r="A103" s="20"/>
      <c r="B103" s="11"/>
      <c r="C103" s="18"/>
      <c r="D103" s="77"/>
      <c r="E103" s="77"/>
      <c r="F103" s="79" t="s">
        <v>155</v>
      </c>
      <c r="G103" s="79">
        <v>26</v>
      </c>
      <c r="H103" s="83"/>
      <c r="I103" s="76">
        <v>2208</v>
      </c>
      <c r="J103" s="123">
        <f t="shared" si="7"/>
        <v>57408</v>
      </c>
      <c r="K103" s="95"/>
      <c r="L103" s="87"/>
      <c r="M103" s="87"/>
      <c r="N103" s="87"/>
      <c r="O103" s="87"/>
      <c r="P103" s="88"/>
      <c r="Q103" s="36"/>
      <c r="R103" s="31"/>
      <c r="S103" s="32"/>
    </row>
    <row r="104" spans="1:19" ht="38.25" x14ac:dyDescent="0.25">
      <c r="A104" s="20"/>
      <c r="B104" s="11"/>
      <c r="C104" s="18"/>
      <c r="D104" s="77"/>
      <c r="E104" s="77"/>
      <c r="F104" s="79" t="s">
        <v>156</v>
      </c>
      <c r="G104" s="79">
        <v>3</v>
      </c>
      <c r="H104" s="83"/>
      <c r="I104" s="76">
        <v>2208</v>
      </c>
      <c r="J104" s="123">
        <f t="shared" si="7"/>
        <v>6624</v>
      </c>
      <c r="K104" s="95"/>
      <c r="L104" s="87"/>
      <c r="M104" s="87"/>
      <c r="N104" s="87"/>
      <c r="O104" s="87"/>
      <c r="P104" s="88"/>
      <c r="Q104" s="36"/>
      <c r="R104" s="31"/>
      <c r="S104" s="32"/>
    </row>
    <row r="105" spans="1:19" ht="25.5" x14ac:dyDescent="0.25">
      <c r="A105" s="20"/>
      <c r="B105" s="11"/>
      <c r="C105" s="18"/>
      <c r="D105" s="77"/>
      <c r="E105" s="77"/>
      <c r="F105" s="79" t="s">
        <v>157</v>
      </c>
      <c r="G105" s="79">
        <v>18</v>
      </c>
      <c r="H105" s="83"/>
      <c r="I105" s="76">
        <v>2208</v>
      </c>
      <c r="J105" s="123">
        <f t="shared" si="7"/>
        <v>39744</v>
      </c>
      <c r="K105" s="95"/>
      <c r="L105" s="87"/>
      <c r="M105" s="87"/>
      <c r="N105" s="87"/>
      <c r="O105" s="87"/>
      <c r="P105" s="88"/>
      <c r="Q105" s="36"/>
      <c r="R105" s="31"/>
      <c r="S105" s="32"/>
    </row>
    <row r="106" spans="1:19" ht="38.25" x14ac:dyDescent="0.25">
      <c r="A106" s="20"/>
      <c r="B106" s="11"/>
      <c r="C106" s="18"/>
      <c r="D106" s="77"/>
      <c r="E106" s="77"/>
      <c r="F106" s="79" t="s">
        <v>158</v>
      </c>
      <c r="G106" s="79">
        <v>6</v>
      </c>
      <c r="H106" s="83"/>
      <c r="I106" s="76">
        <v>2208</v>
      </c>
      <c r="J106" s="123">
        <f t="shared" si="7"/>
        <v>13248</v>
      </c>
      <c r="K106" s="95"/>
      <c r="L106" s="87"/>
      <c r="M106" s="87"/>
      <c r="N106" s="87"/>
      <c r="O106" s="87"/>
      <c r="P106" s="88"/>
      <c r="Q106" s="36"/>
      <c r="R106" s="31"/>
      <c r="S106" s="32"/>
    </row>
    <row r="107" spans="1:19" ht="38.25" x14ac:dyDescent="0.25">
      <c r="A107" s="20"/>
      <c r="B107" s="11"/>
      <c r="C107" s="18"/>
      <c r="D107" s="77"/>
      <c r="E107" s="77"/>
      <c r="F107" s="79" t="s">
        <v>159</v>
      </c>
      <c r="G107" s="79">
        <v>1</v>
      </c>
      <c r="H107" s="83"/>
      <c r="I107" s="76">
        <v>2208</v>
      </c>
      <c r="J107" s="123">
        <f t="shared" si="7"/>
        <v>2208</v>
      </c>
      <c r="K107" s="95"/>
      <c r="L107" s="87"/>
      <c r="M107" s="87"/>
      <c r="N107" s="87"/>
      <c r="O107" s="87"/>
      <c r="P107" s="88"/>
      <c r="Q107" s="36"/>
      <c r="R107" s="31"/>
      <c r="S107" s="32"/>
    </row>
    <row r="108" spans="1:19" x14ac:dyDescent="0.2">
      <c r="A108" s="20"/>
      <c r="B108" s="11"/>
      <c r="C108" s="18"/>
      <c r="D108" s="77"/>
      <c r="E108" s="77"/>
      <c r="F108" s="79" t="s">
        <v>160</v>
      </c>
      <c r="G108" s="79">
        <v>4</v>
      </c>
      <c r="H108" s="83"/>
      <c r="I108" s="98">
        <v>1972.19</v>
      </c>
      <c r="J108" s="123">
        <f t="shared" si="7"/>
        <v>7888.76</v>
      </c>
      <c r="K108" s="95"/>
      <c r="L108" s="87"/>
      <c r="M108" s="87"/>
      <c r="N108" s="87"/>
      <c r="O108" s="87"/>
      <c r="P108" s="88"/>
      <c r="Q108" s="36"/>
      <c r="R108" s="31"/>
      <c r="S108" s="32"/>
    </row>
    <row r="109" spans="1:19" ht="25.5" x14ac:dyDescent="0.2">
      <c r="A109" s="20"/>
      <c r="B109" s="11"/>
      <c r="C109" s="18"/>
      <c r="D109" s="77"/>
      <c r="E109" s="77"/>
      <c r="F109" s="79" t="s">
        <v>161</v>
      </c>
      <c r="G109" s="79">
        <v>1</v>
      </c>
      <c r="H109" s="83"/>
      <c r="I109" s="98">
        <v>1972.19</v>
      </c>
      <c r="J109" s="123">
        <f t="shared" si="7"/>
        <v>1972.19</v>
      </c>
      <c r="K109" s="95"/>
      <c r="L109" s="87"/>
      <c r="M109" s="87"/>
      <c r="N109" s="87"/>
      <c r="O109" s="87"/>
      <c r="P109" s="88"/>
      <c r="Q109" s="36"/>
      <c r="R109" s="31"/>
      <c r="S109" s="32"/>
    </row>
    <row r="110" spans="1:19" ht="38.25" x14ac:dyDescent="0.2">
      <c r="A110" s="20"/>
      <c r="B110" s="11"/>
      <c r="C110" s="18"/>
      <c r="D110" s="77"/>
      <c r="E110" s="77"/>
      <c r="F110" s="79" t="s">
        <v>162</v>
      </c>
      <c r="G110" s="79">
        <v>1</v>
      </c>
      <c r="H110" s="83"/>
      <c r="I110" s="98">
        <v>1972.19</v>
      </c>
      <c r="J110" s="123">
        <f t="shared" si="7"/>
        <v>1972.19</v>
      </c>
      <c r="K110" s="95"/>
      <c r="L110" s="87"/>
      <c r="M110" s="87"/>
      <c r="N110" s="87"/>
      <c r="O110" s="87"/>
      <c r="P110" s="88"/>
      <c r="Q110" s="36"/>
      <c r="R110" s="31"/>
      <c r="S110" s="32"/>
    </row>
    <row r="111" spans="1:19" ht="25.5" x14ac:dyDescent="0.2">
      <c r="A111" s="20"/>
      <c r="B111" s="11"/>
      <c r="C111" s="18"/>
      <c r="D111" s="77"/>
      <c r="E111" s="77"/>
      <c r="F111" s="79" t="s">
        <v>163</v>
      </c>
      <c r="G111" s="79">
        <v>1</v>
      </c>
      <c r="H111" s="83"/>
      <c r="I111" s="98">
        <v>1972.19</v>
      </c>
      <c r="J111" s="123">
        <f t="shared" si="7"/>
        <v>1972.19</v>
      </c>
      <c r="K111" s="95"/>
      <c r="L111" s="87"/>
      <c r="M111" s="87"/>
      <c r="N111" s="87"/>
      <c r="O111" s="87"/>
      <c r="P111" s="88"/>
      <c r="Q111" s="36"/>
      <c r="R111" s="31"/>
      <c r="S111" s="32"/>
    </row>
    <row r="112" spans="1:19" ht="38.25" x14ac:dyDescent="0.2">
      <c r="A112" s="20"/>
      <c r="B112" s="11"/>
      <c r="C112" s="18"/>
      <c r="D112" s="77"/>
      <c r="E112" s="77"/>
      <c r="F112" s="79" t="s">
        <v>164</v>
      </c>
      <c r="G112" s="79">
        <v>10</v>
      </c>
      <c r="H112" s="83"/>
      <c r="I112" s="98">
        <v>1972.19</v>
      </c>
      <c r="J112" s="123">
        <f t="shared" si="7"/>
        <v>19721.900000000001</v>
      </c>
      <c r="K112" s="95"/>
      <c r="L112" s="87"/>
      <c r="M112" s="87"/>
      <c r="N112" s="87"/>
      <c r="O112" s="87"/>
      <c r="P112" s="88"/>
      <c r="Q112" s="36"/>
      <c r="R112" s="31"/>
      <c r="S112" s="32"/>
    </row>
    <row r="113" spans="1:19" ht="25.5" x14ac:dyDescent="0.25">
      <c r="A113" s="20"/>
      <c r="B113" s="11"/>
      <c r="C113" s="18"/>
      <c r="D113" s="77"/>
      <c r="E113" s="77"/>
      <c r="F113" s="79" t="s">
        <v>165</v>
      </c>
      <c r="G113" s="79">
        <v>1</v>
      </c>
      <c r="H113" s="83"/>
      <c r="I113" s="76">
        <v>2208</v>
      </c>
      <c r="J113" s="123">
        <f t="shared" si="7"/>
        <v>2208</v>
      </c>
      <c r="K113" s="95"/>
      <c r="L113" s="87"/>
      <c r="M113" s="87"/>
      <c r="N113" s="87"/>
      <c r="O113" s="87"/>
      <c r="P113" s="88"/>
      <c r="Q113" s="36"/>
      <c r="R113" s="31"/>
      <c r="S113" s="32"/>
    </row>
    <row r="114" spans="1:19" ht="25.5" x14ac:dyDescent="0.25">
      <c r="A114" s="20"/>
      <c r="B114" s="11"/>
      <c r="C114" s="18"/>
      <c r="D114" s="77"/>
      <c r="E114" s="77"/>
      <c r="F114" s="79" t="s">
        <v>166</v>
      </c>
      <c r="G114" s="79">
        <v>4</v>
      </c>
      <c r="H114" s="83"/>
      <c r="I114" s="76">
        <v>2208</v>
      </c>
      <c r="J114" s="123">
        <f t="shared" si="7"/>
        <v>8832</v>
      </c>
      <c r="K114" s="95"/>
      <c r="L114" s="87"/>
      <c r="M114" s="87"/>
      <c r="N114" s="87"/>
      <c r="O114" s="87"/>
      <c r="P114" s="88"/>
      <c r="Q114" s="36"/>
      <c r="R114" s="31"/>
      <c r="S114" s="32"/>
    </row>
    <row r="115" spans="1:19" ht="29.25" customHeight="1" x14ac:dyDescent="0.25">
      <c r="A115" s="20"/>
      <c r="B115" s="11"/>
      <c r="C115" s="18"/>
      <c r="D115" s="77"/>
      <c r="E115" s="77"/>
      <c r="F115" s="79" t="s">
        <v>167</v>
      </c>
      <c r="G115" s="79">
        <v>1</v>
      </c>
      <c r="H115" s="83"/>
      <c r="I115" s="76">
        <v>2208</v>
      </c>
      <c r="J115" s="123">
        <f t="shared" si="7"/>
        <v>2208</v>
      </c>
      <c r="K115" s="95"/>
      <c r="L115" s="87"/>
      <c r="M115" s="87"/>
      <c r="N115" s="87"/>
      <c r="O115" s="87"/>
      <c r="P115" s="88"/>
      <c r="Q115" s="36"/>
      <c r="R115" s="31"/>
      <c r="S115" s="32"/>
    </row>
    <row r="116" spans="1:19" ht="30.75" customHeight="1" x14ac:dyDescent="0.25">
      <c r="A116" s="20"/>
      <c r="B116" s="11"/>
      <c r="C116" s="18"/>
      <c r="D116" s="77"/>
      <c r="E116" s="77"/>
      <c r="F116" s="79" t="s">
        <v>168</v>
      </c>
      <c r="G116" s="79">
        <v>5</v>
      </c>
      <c r="H116" s="83"/>
      <c r="I116" s="76">
        <v>601.20000000000005</v>
      </c>
      <c r="J116" s="123">
        <f t="shared" si="7"/>
        <v>3006</v>
      </c>
      <c r="K116" s="95"/>
      <c r="L116" s="87"/>
      <c r="M116" s="87"/>
      <c r="N116" s="87"/>
      <c r="O116" s="87"/>
      <c r="P116" s="88"/>
      <c r="Q116" s="36"/>
      <c r="R116" s="31"/>
      <c r="S116" s="32"/>
    </row>
    <row r="117" spans="1:19" ht="33.75" customHeight="1" x14ac:dyDescent="0.25">
      <c r="A117" s="20"/>
      <c r="B117" s="11"/>
      <c r="C117" s="18"/>
      <c r="D117" s="77"/>
      <c r="E117" s="77"/>
      <c r="F117" s="79" t="s">
        <v>169</v>
      </c>
      <c r="G117" s="79">
        <v>3</v>
      </c>
      <c r="H117" s="83"/>
      <c r="I117" s="76">
        <v>601.20000000000005</v>
      </c>
      <c r="J117" s="123">
        <f t="shared" si="7"/>
        <v>1803.6000000000001</v>
      </c>
      <c r="K117" s="95"/>
      <c r="L117" s="87"/>
      <c r="M117" s="87"/>
      <c r="N117" s="87"/>
      <c r="O117" s="87"/>
      <c r="P117" s="88"/>
      <c r="Q117" s="36"/>
      <c r="R117" s="31"/>
      <c r="S117" s="32"/>
    </row>
    <row r="118" spans="1:19" ht="32.25" customHeight="1" x14ac:dyDescent="0.25">
      <c r="A118" s="20"/>
      <c r="B118" s="11"/>
      <c r="C118" s="18"/>
      <c r="D118" s="77"/>
      <c r="E118" s="77"/>
      <c r="F118" s="79" t="s">
        <v>170</v>
      </c>
      <c r="G118" s="79">
        <v>1</v>
      </c>
      <c r="H118" s="83"/>
      <c r="I118" s="76">
        <v>601.20000000000005</v>
      </c>
      <c r="J118" s="123">
        <f t="shared" si="7"/>
        <v>601.20000000000005</v>
      </c>
      <c r="K118" s="95"/>
      <c r="L118" s="87"/>
      <c r="M118" s="87"/>
      <c r="N118" s="87"/>
      <c r="O118" s="87"/>
      <c r="P118" s="88"/>
      <c r="Q118" s="36"/>
      <c r="R118" s="31"/>
      <c r="S118" s="32"/>
    </row>
    <row r="119" spans="1:19" ht="26.25" customHeight="1" x14ac:dyDescent="0.25">
      <c r="A119" s="20"/>
      <c r="B119" s="11"/>
      <c r="C119" s="18"/>
      <c r="D119" s="77"/>
      <c r="E119" s="77"/>
      <c r="F119" s="79" t="s">
        <v>171</v>
      </c>
      <c r="G119" s="79">
        <v>1</v>
      </c>
      <c r="H119" s="83"/>
      <c r="I119" s="76">
        <v>601.20000000000005</v>
      </c>
      <c r="J119" s="123">
        <f t="shared" si="7"/>
        <v>601.20000000000005</v>
      </c>
      <c r="K119" s="96"/>
      <c r="L119" s="89"/>
      <c r="M119" s="89"/>
      <c r="N119" s="89"/>
      <c r="O119" s="89"/>
      <c r="P119" s="90"/>
      <c r="Q119" s="36"/>
      <c r="R119" s="31"/>
      <c r="S119" s="32"/>
    </row>
    <row r="120" spans="1:19" ht="15.75" customHeight="1" x14ac:dyDescent="0.2">
      <c r="A120" s="20"/>
      <c r="B120" s="11"/>
      <c r="C120" s="18"/>
      <c r="D120" s="77" t="s">
        <v>32</v>
      </c>
      <c r="E120" s="77"/>
      <c r="F120" s="79" t="s">
        <v>172</v>
      </c>
      <c r="G120" s="79">
        <v>1</v>
      </c>
      <c r="H120" s="83">
        <f>SUM(G120:G158)</f>
        <v>1494</v>
      </c>
      <c r="I120" s="117">
        <v>142.5</v>
      </c>
      <c r="J120" s="123">
        <f t="shared" si="7"/>
        <v>142.5</v>
      </c>
      <c r="K120" s="94">
        <f>SUM(J120:J158)</f>
        <v>369106</v>
      </c>
      <c r="L120" s="85">
        <f>K120*7</f>
        <v>2583742</v>
      </c>
      <c r="M120" s="85">
        <f>K120*30</f>
        <v>11073180</v>
      </c>
      <c r="N120" s="85">
        <f>K120*365</f>
        <v>134723690</v>
      </c>
      <c r="O120" s="85">
        <f>N120/1000</f>
        <v>134723.69</v>
      </c>
      <c r="P120" s="85">
        <f>N120/1000000</f>
        <v>134.72369</v>
      </c>
      <c r="Q120" s="36"/>
      <c r="R120" s="31"/>
      <c r="S120" s="32"/>
    </row>
    <row r="121" spans="1:19" x14ac:dyDescent="0.25">
      <c r="A121" s="20"/>
      <c r="B121" s="11"/>
      <c r="C121" s="18"/>
      <c r="D121" s="77"/>
      <c r="E121" s="77"/>
      <c r="F121" s="79" t="s">
        <v>173</v>
      </c>
      <c r="G121" s="79">
        <v>11</v>
      </c>
      <c r="H121" s="83"/>
      <c r="I121" s="76">
        <v>201.5</v>
      </c>
      <c r="J121" s="123">
        <f t="shared" si="7"/>
        <v>2216.5</v>
      </c>
      <c r="K121" s="87"/>
      <c r="L121" s="87"/>
      <c r="M121" s="87"/>
      <c r="N121" s="87"/>
      <c r="O121" s="87"/>
      <c r="P121" s="87"/>
      <c r="Q121" s="36"/>
      <c r="R121" s="31"/>
      <c r="S121" s="32"/>
    </row>
    <row r="122" spans="1:19" ht="25.5" x14ac:dyDescent="0.25">
      <c r="A122" s="20"/>
      <c r="B122" s="11"/>
      <c r="C122" s="18"/>
      <c r="D122" s="77"/>
      <c r="E122" s="77"/>
      <c r="F122" s="79" t="s">
        <v>174</v>
      </c>
      <c r="G122" s="79">
        <v>1</v>
      </c>
      <c r="H122" s="83"/>
      <c r="I122" s="76">
        <v>201.5</v>
      </c>
      <c r="J122" s="123">
        <f t="shared" si="7"/>
        <v>201.5</v>
      </c>
      <c r="K122" s="87"/>
      <c r="L122" s="87"/>
      <c r="M122" s="87"/>
      <c r="N122" s="87"/>
      <c r="O122" s="87"/>
      <c r="P122" s="87"/>
      <c r="Q122" s="36"/>
      <c r="R122" s="31"/>
      <c r="S122" s="32"/>
    </row>
    <row r="123" spans="1:19" ht="25.5" x14ac:dyDescent="0.25">
      <c r="A123" s="20"/>
      <c r="B123" s="11"/>
      <c r="C123" s="18"/>
      <c r="D123" s="77"/>
      <c r="E123" s="77"/>
      <c r="F123" s="79" t="s">
        <v>175</v>
      </c>
      <c r="G123" s="79">
        <v>6</v>
      </c>
      <c r="H123" s="83"/>
      <c r="I123" s="76">
        <v>201.5</v>
      </c>
      <c r="J123" s="123">
        <f t="shared" si="7"/>
        <v>1209</v>
      </c>
      <c r="K123" s="87"/>
      <c r="L123" s="87"/>
      <c r="M123" s="87"/>
      <c r="N123" s="87"/>
      <c r="O123" s="87"/>
      <c r="P123" s="87"/>
      <c r="Q123" s="36"/>
      <c r="R123" s="31"/>
      <c r="S123" s="32"/>
    </row>
    <row r="124" spans="1:19" ht="25.5" x14ac:dyDescent="0.25">
      <c r="A124" s="20"/>
      <c r="B124" s="11"/>
      <c r="C124" s="18"/>
      <c r="D124" s="77"/>
      <c r="E124" s="77"/>
      <c r="F124" s="79" t="s">
        <v>176</v>
      </c>
      <c r="G124" s="79">
        <v>1</v>
      </c>
      <c r="H124" s="83"/>
      <c r="I124" s="76">
        <v>201.5</v>
      </c>
      <c r="J124" s="123">
        <f t="shared" si="7"/>
        <v>201.5</v>
      </c>
      <c r="K124" s="87"/>
      <c r="L124" s="87"/>
      <c r="M124" s="87"/>
      <c r="N124" s="87"/>
      <c r="O124" s="87"/>
      <c r="P124" s="87"/>
      <c r="Q124" s="36"/>
      <c r="R124" s="31"/>
      <c r="S124" s="32"/>
    </row>
    <row r="125" spans="1:19" ht="25.5" x14ac:dyDescent="0.25">
      <c r="A125" s="20"/>
      <c r="B125" s="11"/>
      <c r="C125" s="18"/>
      <c r="D125" s="77"/>
      <c r="E125" s="77"/>
      <c r="F125" s="79" t="s">
        <v>177</v>
      </c>
      <c r="G125" s="79">
        <v>3</v>
      </c>
      <c r="H125" s="83"/>
      <c r="I125" s="76">
        <v>201.5</v>
      </c>
      <c r="J125" s="123">
        <f t="shared" si="7"/>
        <v>604.5</v>
      </c>
      <c r="K125" s="87"/>
      <c r="L125" s="87"/>
      <c r="M125" s="87"/>
      <c r="N125" s="87"/>
      <c r="O125" s="87"/>
      <c r="P125" s="87"/>
      <c r="Q125" s="36"/>
      <c r="R125" s="31"/>
      <c r="S125" s="32"/>
    </row>
    <row r="126" spans="1:19" ht="38.25" x14ac:dyDescent="0.25">
      <c r="A126" s="20"/>
      <c r="B126" s="11"/>
      <c r="C126" s="18"/>
      <c r="D126" s="77"/>
      <c r="E126" s="77"/>
      <c r="F126" s="79" t="s">
        <v>178</v>
      </c>
      <c r="G126" s="79">
        <v>13</v>
      </c>
      <c r="H126" s="83"/>
      <c r="I126" s="76">
        <v>201.5</v>
      </c>
      <c r="J126" s="123">
        <f t="shared" si="7"/>
        <v>2619.5</v>
      </c>
      <c r="K126" s="87"/>
      <c r="L126" s="87"/>
      <c r="M126" s="87"/>
      <c r="N126" s="87"/>
      <c r="O126" s="87"/>
      <c r="P126" s="87"/>
      <c r="Q126" s="36"/>
      <c r="R126" s="31"/>
      <c r="S126" s="32"/>
    </row>
    <row r="127" spans="1:19" ht="38.25" x14ac:dyDescent="0.25">
      <c r="A127" s="20"/>
      <c r="B127" s="11"/>
      <c r="C127" s="18"/>
      <c r="D127" s="77"/>
      <c r="E127" s="77"/>
      <c r="F127" s="79" t="s">
        <v>179</v>
      </c>
      <c r="G127" s="79">
        <v>29</v>
      </c>
      <c r="H127" s="83"/>
      <c r="I127" s="76">
        <v>201.5</v>
      </c>
      <c r="J127" s="123">
        <f t="shared" si="7"/>
        <v>5843.5</v>
      </c>
      <c r="K127" s="87"/>
      <c r="L127" s="87"/>
      <c r="M127" s="87"/>
      <c r="N127" s="87"/>
      <c r="O127" s="87"/>
      <c r="P127" s="87"/>
      <c r="Q127" s="36"/>
      <c r="R127" s="31"/>
      <c r="S127" s="32"/>
    </row>
    <row r="128" spans="1:19" ht="25.5" x14ac:dyDescent="0.25">
      <c r="A128" s="20"/>
      <c r="B128" s="11"/>
      <c r="C128" s="18"/>
      <c r="D128" s="77"/>
      <c r="E128" s="77"/>
      <c r="F128" s="79" t="s">
        <v>180</v>
      </c>
      <c r="G128" s="79">
        <v>23</v>
      </c>
      <c r="H128" s="83"/>
      <c r="I128" s="76">
        <v>201.5</v>
      </c>
      <c r="J128" s="123">
        <f t="shared" si="7"/>
        <v>4634.5</v>
      </c>
      <c r="K128" s="87"/>
      <c r="L128" s="87"/>
      <c r="M128" s="87"/>
      <c r="N128" s="87"/>
      <c r="O128" s="87"/>
      <c r="P128" s="87"/>
      <c r="Q128" s="36"/>
      <c r="R128" s="31"/>
      <c r="S128" s="32"/>
    </row>
    <row r="129" spans="1:19" ht="25.5" x14ac:dyDescent="0.25">
      <c r="A129" s="20"/>
      <c r="B129" s="11"/>
      <c r="C129" s="18"/>
      <c r="D129" s="77"/>
      <c r="E129" s="77"/>
      <c r="F129" s="79" t="s">
        <v>181</v>
      </c>
      <c r="G129" s="79">
        <v>180</v>
      </c>
      <c r="H129" s="83"/>
      <c r="I129" s="76">
        <v>201.5</v>
      </c>
      <c r="J129" s="123">
        <f t="shared" si="7"/>
        <v>36270</v>
      </c>
      <c r="K129" s="87"/>
      <c r="L129" s="87"/>
      <c r="M129" s="87"/>
      <c r="N129" s="87"/>
      <c r="O129" s="87"/>
      <c r="P129" s="87"/>
      <c r="Q129" s="36"/>
      <c r="R129" s="31"/>
      <c r="S129" s="32"/>
    </row>
    <row r="130" spans="1:19" ht="38.25" x14ac:dyDescent="0.25">
      <c r="A130" s="20"/>
      <c r="B130" s="11"/>
      <c r="C130" s="18"/>
      <c r="D130" s="77"/>
      <c r="E130" s="77"/>
      <c r="F130" s="79" t="s">
        <v>182</v>
      </c>
      <c r="G130" s="79">
        <v>35</v>
      </c>
      <c r="H130" s="83"/>
      <c r="I130" s="76">
        <v>201.5</v>
      </c>
      <c r="J130" s="123">
        <f t="shared" si="7"/>
        <v>7052.5</v>
      </c>
      <c r="K130" s="87"/>
      <c r="L130" s="87"/>
      <c r="M130" s="87"/>
      <c r="N130" s="87"/>
      <c r="O130" s="87"/>
      <c r="P130" s="87"/>
      <c r="Q130" s="36"/>
      <c r="R130" s="31"/>
      <c r="S130" s="32"/>
    </row>
    <row r="131" spans="1:19" ht="25.5" x14ac:dyDescent="0.25">
      <c r="A131" s="20"/>
      <c r="B131" s="11"/>
      <c r="C131" s="18"/>
      <c r="D131" s="77"/>
      <c r="E131" s="77"/>
      <c r="F131" s="79" t="s">
        <v>183</v>
      </c>
      <c r="G131" s="79">
        <v>62</v>
      </c>
      <c r="H131" s="83"/>
      <c r="I131" s="76">
        <v>201.5</v>
      </c>
      <c r="J131" s="123">
        <f t="shared" si="7"/>
        <v>12493</v>
      </c>
      <c r="K131" s="87"/>
      <c r="L131" s="87"/>
      <c r="M131" s="87"/>
      <c r="N131" s="87"/>
      <c r="O131" s="87"/>
      <c r="P131" s="87"/>
      <c r="Q131" s="36"/>
      <c r="R131" s="31"/>
      <c r="S131" s="32"/>
    </row>
    <row r="132" spans="1:19" ht="25.5" x14ac:dyDescent="0.25">
      <c r="A132" s="20"/>
      <c r="B132" s="11"/>
      <c r="C132" s="18"/>
      <c r="D132" s="77"/>
      <c r="E132" s="77"/>
      <c r="F132" s="79" t="s">
        <v>184</v>
      </c>
      <c r="G132" s="79">
        <v>34</v>
      </c>
      <c r="H132" s="83"/>
      <c r="I132" s="76">
        <v>201.5</v>
      </c>
      <c r="J132" s="123">
        <f t="shared" si="7"/>
        <v>6851</v>
      </c>
      <c r="K132" s="87"/>
      <c r="L132" s="87"/>
      <c r="M132" s="87"/>
      <c r="N132" s="87"/>
      <c r="O132" s="87"/>
      <c r="P132" s="87"/>
      <c r="Q132" s="36"/>
      <c r="R132" s="31"/>
      <c r="S132" s="32"/>
    </row>
    <row r="133" spans="1:19" ht="38.25" x14ac:dyDescent="0.25">
      <c r="A133" s="20"/>
      <c r="B133" s="11"/>
      <c r="C133" s="18"/>
      <c r="D133" s="77"/>
      <c r="E133" s="77"/>
      <c r="F133" s="79" t="s">
        <v>185</v>
      </c>
      <c r="G133" s="79">
        <v>37</v>
      </c>
      <c r="H133" s="83"/>
      <c r="I133" s="76">
        <v>201.5</v>
      </c>
      <c r="J133" s="123">
        <f t="shared" si="7"/>
        <v>7455.5</v>
      </c>
      <c r="K133" s="87"/>
      <c r="L133" s="87"/>
      <c r="M133" s="87"/>
      <c r="N133" s="87"/>
      <c r="O133" s="87"/>
      <c r="P133" s="87"/>
      <c r="Q133" s="36"/>
      <c r="R133" s="31"/>
      <c r="S133" s="32"/>
    </row>
    <row r="134" spans="1:19" ht="38.25" x14ac:dyDescent="0.25">
      <c r="A134" s="20"/>
      <c r="B134" s="11"/>
      <c r="C134" s="18"/>
      <c r="D134" s="77"/>
      <c r="E134" s="77"/>
      <c r="F134" s="79" t="s">
        <v>186</v>
      </c>
      <c r="G134" s="79">
        <v>608</v>
      </c>
      <c r="H134" s="83"/>
      <c r="I134" s="76">
        <v>201.5</v>
      </c>
      <c r="J134" s="123">
        <f t="shared" si="7"/>
        <v>122512</v>
      </c>
      <c r="K134" s="87"/>
      <c r="L134" s="87"/>
      <c r="M134" s="87"/>
      <c r="N134" s="87"/>
      <c r="O134" s="87"/>
      <c r="P134" s="87"/>
      <c r="Q134" s="36"/>
      <c r="R134" s="31"/>
      <c r="S134" s="32"/>
    </row>
    <row r="135" spans="1:19" ht="25.5" x14ac:dyDescent="0.25">
      <c r="A135" s="20"/>
      <c r="B135" s="11"/>
      <c r="C135" s="18"/>
      <c r="D135" s="77"/>
      <c r="E135" s="77"/>
      <c r="F135" s="79" t="s">
        <v>187</v>
      </c>
      <c r="G135" s="79">
        <v>16</v>
      </c>
      <c r="H135" s="83"/>
      <c r="I135" s="76">
        <v>201.5</v>
      </c>
      <c r="J135" s="123">
        <f t="shared" si="7"/>
        <v>3224</v>
      </c>
      <c r="K135" s="87"/>
      <c r="L135" s="87"/>
      <c r="M135" s="87"/>
      <c r="N135" s="87"/>
      <c r="O135" s="87"/>
      <c r="P135" s="87"/>
      <c r="Q135" s="36"/>
      <c r="R135" s="31"/>
      <c r="S135" s="32"/>
    </row>
    <row r="136" spans="1:19" ht="25.5" x14ac:dyDescent="0.25">
      <c r="A136" s="20"/>
      <c r="B136" s="11"/>
      <c r="C136" s="18"/>
      <c r="D136" s="77"/>
      <c r="E136" s="77"/>
      <c r="F136" s="79" t="s">
        <v>188</v>
      </c>
      <c r="G136" s="79">
        <v>12</v>
      </c>
      <c r="H136" s="83"/>
      <c r="I136" s="76">
        <v>201.5</v>
      </c>
      <c r="J136" s="123">
        <f t="shared" si="7"/>
        <v>2418</v>
      </c>
      <c r="K136" s="87"/>
      <c r="L136" s="87"/>
      <c r="M136" s="87"/>
      <c r="N136" s="87"/>
      <c r="O136" s="87"/>
      <c r="P136" s="87"/>
      <c r="Q136" s="36"/>
      <c r="R136" s="31"/>
      <c r="S136" s="32"/>
    </row>
    <row r="137" spans="1:19" ht="25.5" x14ac:dyDescent="0.25">
      <c r="A137" s="20"/>
      <c r="B137" s="11"/>
      <c r="C137" s="18"/>
      <c r="D137" s="77"/>
      <c r="E137" s="77"/>
      <c r="F137" s="79" t="s">
        <v>189</v>
      </c>
      <c r="G137" s="79">
        <v>6</v>
      </c>
      <c r="H137" s="83"/>
      <c r="I137" s="76">
        <v>201.5</v>
      </c>
      <c r="J137" s="123">
        <f t="shared" si="7"/>
        <v>1209</v>
      </c>
      <c r="K137" s="87"/>
      <c r="L137" s="87"/>
      <c r="M137" s="87"/>
      <c r="N137" s="87"/>
      <c r="O137" s="87"/>
      <c r="P137" s="87"/>
      <c r="Q137" s="36"/>
      <c r="R137" s="31"/>
      <c r="S137" s="32"/>
    </row>
    <row r="138" spans="1:19" ht="38.25" x14ac:dyDescent="0.25">
      <c r="A138" s="20"/>
      <c r="B138" s="11"/>
      <c r="C138" s="18"/>
      <c r="D138" s="77"/>
      <c r="E138" s="77"/>
      <c r="F138" s="79" t="s">
        <v>190</v>
      </c>
      <c r="G138" s="79">
        <v>1</v>
      </c>
      <c r="H138" s="83"/>
      <c r="I138" s="76">
        <v>201.5</v>
      </c>
      <c r="J138" s="123">
        <f t="shared" si="7"/>
        <v>201.5</v>
      </c>
      <c r="K138" s="87"/>
      <c r="L138" s="87"/>
      <c r="M138" s="87"/>
      <c r="N138" s="87"/>
      <c r="O138" s="87"/>
      <c r="P138" s="87"/>
      <c r="Q138" s="36"/>
      <c r="R138" s="31"/>
      <c r="S138" s="32"/>
    </row>
    <row r="139" spans="1:19" ht="25.5" x14ac:dyDescent="0.25">
      <c r="A139" s="20"/>
      <c r="B139" s="11"/>
      <c r="C139" s="18"/>
      <c r="D139" s="77"/>
      <c r="E139" s="77"/>
      <c r="F139" s="79" t="s">
        <v>191</v>
      </c>
      <c r="G139" s="79">
        <v>24</v>
      </c>
      <c r="H139" s="83"/>
      <c r="I139" s="76">
        <v>201.5</v>
      </c>
      <c r="J139" s="123">
        <f t="shared" si="7"/>
        <v>4836</v>
      </c>
      <c r="K139" s="87"/>
      <c r="L139" s="87"/>
      <c r="M139" s="87"/>
      <c r="N139" s="87"/>
      <c r="O139" s="87"/>
      <c r="P139" s="87"/>
      <c r="Q139" s="36"/>
      <c r="R139" s="31"/>
      <c r="S139" s="32"/>
    </row>
    <row r="140" spans="1:19" ht="38.25" x14ac:dyDescent="0.25">
      <c r="A140" s="20"/>
      <c r="B140" s="11"/>
      <c r="C140" s="18"/>
      <c r="D140" s="77"/>
      <c r="E140" s="77"/>
      <c r="F140" s="79" t="s">
        <v>192</v>
      </c>
      <c r="G140" s="79">
        <v>3</v>
      </c>
      <c r="H140" s="83"/>
      <c r="I140" s="76">
        <v>201.5</v>
      </c>
      <c r="J140" s="123">
        <f t="shared" si="7"/>
        <v>604.5</v>
      </c>
      <c r="K140" s="87"/>
      <c r="L140" s="87"/>
      <c r="M140" s="87"/>
      <c r="N140" s="87"/>
      <c r="O140" s="87"/>
      <c r="P140" s="87"/>
      <c r="Q140" s="36"/>
      <c r="R140" s="31"/>
      <c r="S140" s="32"/>
    </row>
    <row r="141" spans="1:19" ht="25.5" x14ac:dyDescent="0.25">
      <c r="A141" s="20"/>
      <c r="B141" s="11"/>
      <c r="C141" s="18"/>
      <c r="D141" s="77"/>
      <c r="E141" s="77"/>
      <c r="F141" s="79" t="s">
        <v>193</v>
      </c>
      <c r="G141" s="79">
        <v>1</v>
      </c>
      <c r="H141" s="83"/>
      <c r="I141" s="76">
        <v>201.5</v>
      </c>
      <c r="J141" s="123">
        <f t="shared" si="7"/>
        <v>201.5</v>
      </c>
      <c r="K141" s="87"/>
      <c r="L141" s="87"/>
      <c r="M141" s="87"/>
      <c r="N141" s="87"/>
      <c r="O141" s="87"/>
      <c r="P141" s="87"/>
      <c r="Q141" s="36"/>
      <c r="R141" s="31"/>
      <c r="S141" s="32"/>
    </row>
    <row r="142" spans="1:19" ht="25.5" x14ac:dyDescent="0.25">
      <c r="A142" s="20"/>
      <c r="B142" s="11"/>
      <c r="C142" s="18"/>
      <c r="D142" s="77"/>
      <c r="E142" s="77"/>
      <c r="F142" s="79" t="s">
        <v>194</v>
      </c>
      <c r="G142" s="79">
        <v>4</v>
      </c>
      <c r="H142" s="83"/>
      <c r="I142" s="76">
        <v>201.5</v>
      </c>
      <c r="J142" s="123">
        <f t="shared" si="7"/>
        <v>806</v>
      </c>
      <c r="K142" s="87"/>
      <c r="L142" s="87"/>
      <c r="M142" s="87"/>
      <c r="N142" s="87"/>
      <c r="O142" s="87"/>
      <c r="P142" s="87"/>
      <c r="Q142" s="36"/>
      <c r="R142" s="31"/>
      <c r="S142" s="32"/>
    </row>
    <row r="143" spans="1:19" ht="25.5" x14ac:dyDescent="0.25">
      <c r="A143" s="20"/>
      <c r="B143" s="11"/>
      <c r="C143" s="18"/>
      <c r="D143" s="77"/>
      <c r="E143" s="77"/>
      <c r="F143" s="79" t="s">
        <v>195</v>
      </c>
      <c r="G143" s="79">
        <v>5</v>
      </c>
      <c r="H143" s="83"/>
      <c r="I143" s="76">
        <v>201.5</v>
      </c>
      <c r="J143" s="123">
        <f t="shared" si="7"/>
        <v>1007.5</v>
      </c>
      <c r="K143" s="87"/>
      <c r="L143" s="87"/>
      <c r="M143" s="87"/>
      <c r="N143" s="87"/>
      <c r="O143" s="87"/>
      <c r="P143" s="87"/>
      <c r="Q143" s="36"/>
      <c r="R143" s="31"/>
      <c r="S143" s="32"/>
    </row>
    <row r="144" spans="1:19" ht="38.25" x14ac:dyDescent="0.25">
      <c r="A144" s="20"/>
      <c r="B144" s="11"/>
      <c r="C144" s="18"/>
      <c r="D144" s="77"/>
      <c r="E144" s="77"/>
      <c r="F144" s="79" t="s">
        <v>196</v>
      </c>
      <c r="G144" s="79">
        <v>27</v>
      </c>
      <c r="H144" s="83"/>
      <c r="I144" s="76">
        <v>201.5</v>
      </c>
      <c r="J144" s="123">
        <f t="shared" si="7"/>
        <v>5440.5</v>
      </c>
      <c r="K144" s="87"/>
      <c r="L144" s="87"/>
      <c r="M144" s="87"/>
      <c r="N144" s="87"/>
      <c r="O144" s="87"/>
      <c r="P144" s="87"/>
      <c r="Q144" s="36"/>
      <c r="R144" s="31"/>
      <c r="S144" s="32"/>
    </row>
    <row r="145" spans="1:19" ht="25.5" x14ac:dyDescent="0.25">
      <c r="A145" s="20"/>
      <c r="B145" s="11"/>
      <c r="C145" s="18"/>
      <c r="D145" s="77"/>
      <c r="E145" s="77"/>
      <c r="F145" s="79" t="s">
        <v>197</v>
      </c>
      <c r="G145" s="79">
        <v>19</v>
      </c>
      <c r="H145" s="83"/>
      <c r="I145" s="76">
        <v>201.5</v>
      </c>
      <c r="J145" s="123">
        <f t="shared" si="7"/>
        <v>3828.5</v>
      </c>
      <c r="K145" s="87"/>
      <c r="L145" s="87"/>
      <c r="M145" s="87"/>
      <c r="N145" s="87"/>
      <c r="O145" s="87"/>
      <c r="P145" s="87"/>
      <c r="Q145" s="36"/>
      <c r="R145" s="31"/>
      <c r="S145" s="32"/>
    </row>
    <row r="146" spans="1:19" ht="38.25" x14ac:dyDescent="0.25">
      <c r="A146" s="20"/>
      <c r="B146" s="11"/>
      <c r="C146" s="18"/>
      <c r="D146" s="77"/>
      <c r="E146" s="77"/>
      <c r="F146" s="79" t="s">
        <v>198</v>
      </c>
      <c r="G146" s="79">
        <v>24</v>
      </c>
      <c r="H146" s="83"/>
      <c r="I146" s="76">
        <v>201.5</v>
      </c>
      <c r="J146" s="123">
        <f t="shared" si="7"/>
        <v>4836</v>
      </c>
      <c r="K146" s="87"/>
      <c r="L146" s="87"/>
      <c r="M146" s="87"/>
      <c r="N146" s="87"/>
      <c r="O146" s="87"/>
      <c r="P146" s="87"/>
      <c r="Q146" s="36"/>
      <c r="R146" s="31"/>
      <c r="S146" s="32"/>
    </row>
    <row r="147" spans="1:19" ht="25.5" x14ac:dyDescent="0.25">
      <c r="A147" s="20"/>
      <c r="B147" s="11"/>
      <c r="C147" s="18"/>
      <c r="D147" s="77"/>
      <c r="E147" s="77"/>
      <c r="F147" s="79" t="s">
        <v>199</v>
      </c>
      <c r="G147" s="79">
        <v>1</v>
      </c>
      <c r="H147" s="83"/>
      <c r="I147" s="76">
        <v>201.5</v>
      </c>
      <c r="J147" s="123">
        <f t="shared" si="7"/>
        <v>201.5</v>
      </c>
      <c r="K147" s="87"/>
      <c r="L147" s="87"/>
      <c r="M147" s="87"/>
      <c r="N147" s="87"/>
      <c r="O147" s="87"/>
      <c r="P147" s="87"/>
      <c r="Q147" s="36"/>
      <c r="R147" s="31"/>
      <c r="S147" s="32"/>
    </row>
    <row r="148" spans="1:19" ht="25.5" x14ac:dyDescent="0.2">
      <c r="A148" s="20"/>
      <c r="B148" s="11"/>
      <c r="C148" s="18"/>
      <c r="D148" s="77"/>
      <c r="E148" s="77"/>
      <c r="F148" s="79" t="s">
        <v>200</v>
      </c>
      <c r="G148" s="79">
        <v>1</v>
      </c>
      <c r="H148" s="83"/>
      <c r="I148" s="117">
        <v>142.5</v>
      </c>
      <c r="J148" s="123">
        <f t="shared" si="7"/>
        <v>142.5</v>
      </c>
      <c r="K148" s="87"/>
      <c r="L148" s="87"/>
      <c r="M148" s="87"/>
      <c r="N148" s="87"/>
      <c r="O148" s="87"/>
      <c r="P148" s="87"/>
      <c r="Q148" s="36"/>
      <c r="R148" s="31"/>
      <c r="S148" s="32"/>
    </row>
    <row r="149" spans="1:19" ht="25.5" x14ac:dyDescent="0.25">
      <c r="A149" s="20"/>
      <c r="B149" s="11"/>
      <c r="C149" s="18"/>
      <c r="D149" s="77"/>
      <c r="E149" s="77"/>
      <c r="F149" s="79" t="s">
        <v>201</v>
      </c>
      <c r="G149" s="79">
        <v>10</v>
      </c>
      <c r="H149" s="83"/>
      <c r="I149" s="76">
        <v>4660</v>
      </c>
      <c r="J149" s="123">
        <f t="shared" si="7"/>
        <v>46600</v>
      </c>
      <c r="K149" s="87"/>
      <c r="L149" s="87"/>
      <c r="M149" s="87"/>
      <c r="N149" s="87"/>
      <c r="O149" s="87"/>
      <c r="P149" s="87"/>
      <c r="Q149" s="36"/>
      <c r="R149" s="31"/>
      <c r="S149" s="32"/>
    </row>
    <row r="150" spans="1:19" ht="25.5" x14ac:dyDescent="0.25">
      <c r="A150" s="20"/>
      <c r="B150" s="11"/>
      <c r="C150" s="18"/>
      <c r="D150" s="77"/>
      <c r="E150" s="77"/>
      <c r="F150" s="79" t="s">
        <v>202</v>
      </c>
      <c r="G150" s="79">
        <v>1</v>
      </c>
      <c r="H150" s="83"/>
      <c r="I150" s="76">
        <v>2168</v>
      </c>
      <c r="J150" s="123">
        <f t="shared" si="7"/>
        <v>2168</v>
      </c>
      <c r="K150" s="87"/>
      <c r="L150" s="87"/>
      <c r="M150" s="87"/>
      <c r="N150" s="87"/>
      <c r="O150" s="87"/>
      <c r="P150" s="87"/>
      <c r="Q150" s="36"/>
      <c r="R150" s="31"/>
      <c r="S150" s="32"/>
    </row>
    <row r="151" spans="1:19" ht="38.25" x14ac:dyDescent="0.25">
      <c r="A151" s="20"/>
      <c r="B151" s="11"/>
      <c r="C151" s="18"/>
      <c r="D151" s="77"/>
      <c r="E151" s="77"/>
      <c r="F151" s="79" t="s">
        <v>203</v>
      </c>
      <c r="G151" s="79">
        <v>1</v>
      </c>
      <c r="H151" s="83"/>
      <c r="I151" s="76">
        <v>2168</v>
      </c>
      <c r="J151" s="123">
        <f t="shared" si="7"/>
        <v>2168</v>
      </c>
      <c r="K151" s="87"/>
      <c r="L151" s="87"/>
      <c r="M151" s="87"/>
      <c r="N151" s="87"/>
      <c r="O151" s="87"/>
      <c r="P151" s="87"/>
      <c r="Q151" s="36"/>
      <c r="R151" s="31"/>
      <c r="S151" s="32"/>
    </row>
    <row r="152" spans="1:19" ht="25.5" x14ac:dyDescent="0.25">
      <c r="A152" s="20"/>
      <c r="B152" s="11"/>
      <c r="C152" s="18"/>
      <c r="D152" s="77"/>
      <c r="E152" s="77"/>
      <c r="F152" s="79" t="s">
        <v>204</v>
      </c>
      <c r="G152" s="79">
        <v>1</v>
      </c>
      <c r="H152" s="83"/>
      <c r="I152" s="76">
        <v>2168</v>
      </c>
      <c r="J152" s="123">
        <f t="shared" si="7"/>
        <v>2168</v>
      </c>
      <c r="K152" s="87"/>
      <c r="L152" s="87"/>
      <c r="M152" s="87"/>
      <c r="N152" s="87"/>
      <c r="O152" s="87"/>
      <c r="P152" s="87"/>
      <c r="Q152" s="36"/>
      <c r="R152" s="31"/>
      <c r="S152" s="32"/>
    </row>
    <row r="153" spans="1:19" ht="25.5" x14ac:dyDescent="0.25">
      <c r="A153" s="20"/>
      <c r="B153" s="11"/>
      <c r="C153" s="18"/>
      <c r="D153" s="77"/>
      <c r="E153" s="77"/>
      <c r="F153" s="79" t="s">
        <v>205</v>
      </c>
      <c r="G153" s="79">
        <v>6</v>
      </c>
      <c r="H153" s="83"/>
      <c r="I153" s="76">
        <v>2168</v>
      </c>
      <c r="J153" s="123">
        <f t="shared" si="7"/>
        <v>13008</v>
      </c>
      <c r="K153" s="87"/>
      <c r="L153" s="87"/>
      <c r="M153" s="87"/>
      <c r="N153" s="87"/>
      <c r="O153" s="87"/>
      <c r="P153" s="87"/>
      <c r="Q153" s="36"/>
      <c r="R153" s="31"/>
      <c r="S153" s="32"/>
    </row>
    <row r="154" spans="1:19" ht="25.5" x14ac:dyDescent="0.25">
      <c r="A154" s="20"/>
      <c r="B154" s="11"/>
      <c r="C154" s="18"/>
      <c r="D154" s="77"/>
      <c r="E154" s="77"/>
      <c r="F154" s="79" t="s">
        <v>206</v>
      </c>
      <c r="G154" s="79">
        <v>1</v>
      </c>
      <c r="H154" s="83"/>
      <c r="I154" s="76">
        <v>2168</v>
      </c>
      <c r="J154" s="123">
        <f t="shared" si="7"/>
        <v>2168</v>
      </c>
      <c r="K154" s="87"/>
      <c r="L154" s="87"/>
      <c r="M154" s="87"/>
      <c r="N154" s="87"/>
      <c r="O154" s="87"/>
      <c r="P154" s="87"/>
      <c r="Q154" s="36"/>
      <c r="R154" s="31"/>
      <c r="S154" s="32"/>
    </row>
    <row r="155" spans="1:19" ht="25.5" x14ac:dyDescent="0.25">
      <c r="A155" s="20"/>
      <c r="B155" s="11"/>
      <c r="C155" s="18"/>
      <c r="D155" s="77"/>
      <c r="E155" s="77"/>
      <c r="F155" s="79" t="s">
        <v>207</v>
      </c>
      <c r="G155" s="79">
        <v>1</v>
      </c>
      <c r="H155" s="83"/>
      <c r="I155" s="76">
        <v>2168</v>
      </c>
      <c r="J155" s="123">
        <f t="shared" si="7"/>
        <v>2168</v>
      </c>
      <c r="K155" s="87"/>
      <c r="L155" s="87"/>
      <c r="M155" s="87"/>
      <c r="N155" s="87"/>
      <c r="O155" s="87"/>
      <c r="P155" s="87"/>
      <c r="Q155" s="36"/>
      <c r="R155" s="31"/>
      <c r="S155" s="32"/>
    </row>
    <row r="156" spans="1:19" ht="25.5" x14ac:dyDescent="0.25">
      <c r="A156" s="20"/>
      <c r="B156" s="11"/>
      <c r="C156" s="18"/>
      <c r="D156" s="77"/>
      <c r="E156" s="77"/>
      <c r="F156" s="79" t="s">
        <v>208</v>
      </c>
      <c r="G156" s="79">
        <v>1</v>
      </c>
      <c r="H156" s="83"/>
      <c r="I156" s="76">
        <v>2168</v>
      </c>
      <c r="J156" s="123">
        <f t="shared" si="7"/>
        <v>2168</v>
      </c>
      <c r="K156" s="87"/>
      <c r="L156" s="87"/>
      <c r="M156" s="87"/>
      <c r="N156" s="87"/>
      <c r="O156" s="87"/>
      <c r="P156" s="87"/>
      <c r="Q156" s="36"/>
      <c r="R156" s="31"/>
      <c r="S156" s="32"/>
    </row>
    <row r="157" spans="1:19" x14ac:dyDescent="0.25">
      <c r="A157" s="20"/>
      <c r="B157" s="11"/>
      <c r="C157" s="18"/>
      <c r="D157" s="77"/>
      <c r="E157" s="77"/>
      <c r="F157" s="79" t="s">
        <v>209</v>
      </c>
      <c r="G157" s="79">
        <v>210</v>
      </c>
      <c r="H157" s="83"/>
      <c r="I157" s="76">
        <v>201.5</v>
      </c>
      <c r="J157" s="123">
        <f t="shared" si="7"/>
        <v>42315</v>
      </c>
      <c r="K157" s="87"/>
      <c r="L157" s="87"/>
      <c r="M157" s="87"/>
      <c r="N157" s="87"/>
      <c r="O157" s="87"/>
      <c r="P157" s="87"/>
      <c r="Q157" s="36"/>
      <c r="R157" s="31"/>
      <c r="S157" s="32"/>
    </row>
    <row r="158" spans="1:19" ht="25.5" x14ac:dyDescent="0.25">
      <c r="A158" s="20"/>
      <c r="B158" s="11"/>
      <c r="C158" s="18"/>
      <c r="D158" s="77"/>
      <c r="E158" s="77"/>
      <c r="F158" s="79" t="s">
        <v>210</v>
      </c>
      <c r="G158" s="79">
        <v>74</v>
      </c>
      <c r="H158" s="83"/>
      <c r="I158" s="76">
        <v>201.5</v>
      </c>
      <c r="J158" s="123">
        <f t="shared" si="7"/>
        <v>14911</v>
      </c>
      <c r="K158" s="89"/>
      <c r="L158" s="89"/>
      <c r="M158" s="89"/>
      <c r="N158" s="89"/>
      <c r="O158" s="89"/>
      <c r="P158" s="89"/>
      <c r="Q158" s="36"/>
      <c r="R158" s="31"/>
      <c r="S158" s="32"/>
    </row>
    <row r="159" spans="1:19" ht="34.5" customHeight="1" x14ac:dyDescent="0.25">
      <c r="A159" s="20"/>
      <c r="B159" s="11"/>
      <c r="C159" s="18"/>
      <c r="D159" s="77" t="s">
        <v>33</v>
      </c>
      <c r="E159" s="77"/>
      <c r="F159" s="79" t="s">
        <v>211</v>
      </c>
      <c r="G159" s="79">
        <v>1</v>
      </c>
      <c r="H159" s="83">
        <f>SUM(G159:G187)</f>
        <v>348</v>
      </c>
      <c r="I159" s="76">
        <v>1778</v>
      </c>
      <c r="J159" s="123">
        <f t="shared" si="7"/>
        <v>1778</v>
      </c>
      <c r="K159" s="94">
        <f>SUM(J159:J187)</f>
        <v>634524</v>
      </c>
      <c r="L159" s="85">
        <f>K159*7</f>
        <v>4441668</v>
      </c>
      <c r="M159" s="85">
        <f>K159*30</f>
        <v>19035720</v>
      </c>
      <c r="N159" s="85">
        <f>K159*365</f>
        <v>231601260</v>
      </c>
      <c r="O159" s="85">
        <f>N159/1000</f>
        <v>231601.26</v>
      </c>
      <c r="P159" s="85">
        <f>N159/1000000</f>
        <v>231.60126</v>
      </c>
      <c r="Q159" s="36"/>
      <c r="R159" s="31"/>
      <c r="S159" s="32"/>
    </row>
    <row r="160" spans="1:19" ht="38.25" x14ac:dyDescent="0.25">
      <c r="A160" s="20"/>
      <c r="B160" s="11"/>
      <c r="C160" s="18"/>
      <c r="D160" s="77"/>
      <c r="E160" s="77"/>
      <c r="F160" s="79" t="s">
        <v>212</v>
      </c>
      <c r="G160" s="79">
        <v>8</v>
      </c>
      <c r="H160" s="83"/>
      <c r="I160" s="76">
        <v>1778</v>
      </c>
      <c r="J160" s="123">
        <f t="shared" si="7"/>
        <v>14224</v>
      </c>
      <c r="K160" s="87"/>
      <c r="L160" s="87"/>
      <c r="M160" s="87"/>
      <c r="N160" s="87"/>
      <c r="O160" s="87"/>
      <c r="P160" s="87"/>
      <c r="Q160" s="36"/>
      <c r="R160" s="31"/>
      <c r="S160" s="32"/>
    </row>
    <row r="161" spans="1:19" ht="25.5" x14ac:dyDescent="0.25">
      <c r="A161" s="20"/>
      <c r="B161" s="11"/>
      <c r="C161" s="18"/>
      <c r="D161" s="77"/>
      <c r="E161" s="77"/>
      <c r="F161" s="79" t="s">
        <v>213</v>
      </c>
      <c r="G161" s="79">
        <v>6</v>
      </c>
      <c r="H161" s="83"/>
      <c r="I161" s="76">
        <v>1778</v>
      </c>
      <c r="J161" s="123">
        <f t="shared" si="7"/>
        <v>10668</v>
      </c>
      <c r="K161" s="87"/>
      <c r="L161" s="87"/>
      <c r="M161" s="87"/>
      <c r="N161" s="87"/>
      <c r="O161" s="87"/>
      <c r="P161" s="87"/>
      <c r="Q161" s="36"/>
      <c r="R161" s="31"/>
      <c r="S161" s="32"/>
    </row>
    <row r="162" spans="1:19" ht="36" customHeight="1" x14ac:dyDescent="0.25">
      <c r="A162" s="20"/>
      <c r="B162" s="11"/>
      <c r="C162" s="18"/>
      <c r="D162" s="77"/>
      <c r="E162" s="77"/>
      <c r="F162" s="79" t="s">
        <v>214</v>
      </c>
      <c r="G162" s="79">
        <v>2</v>
      </c>
      <c r="H162" s="83"/>
      <c r="I162" s="76">
        <v>2304</v>
      </c>
      <c r="J162" s="123">
        <f t="shared" si="7"/>
        <v>4608</v>
      </c>
      <c r="K162" s="87"/>
      <c r="L162" s="87"/>
      <c r="M162" s="87"/>
      <c r="N162" s="87"/>
      <c r="O162" s="87"/>
      <c r="P162" s="87"/>
      <c r="Q162" s="36"/>
      <c r="R162" s="31"/>
      <c r="S162" s="32"/>
    </row>
    <row r="163" spans="1:19" ht="29.25" customHeight="1" x14ac:dyDescent="0.25">
      <c r="A163" s="20"/>
      <c r="B163" s="11"/>
      <c r="C163" s="18"/>
      <c r="D163" s="77"/>
      <c r="E163" s="77"/>
      <c r="F163" s="79" t="s">
        <v>215</v>
      </c>
      <c r="G163" s="79">
        <v>1</v>
      </c>
      <c r="H163" s="83"/>
      <c r="I163" s="76">
        <v>2304</v>
      </c>
      <c r="J163" s="123">
        <f t="shared" si="7"/>
        <v>2304</v>
      </c>
      <c r="K163" s="87"/>
      <c r="L163" s="87"/>
      <c r="M163" s="87"/>
      <c r="N163" s="87"/>
      <c r="O163" s="87"/>
      <c r="P163" s="87"/>
      <c r="Q163" s="36"/>
      <c r="R163" s="31"/>
      <c r="S163" s="32"/>
    </row>
    <row r="164" spans="1:19" ht="33.75" customHeight="1" x14ac:dyDescent="0.25">
      <c r="A164" s="20"/>
      <c r="B164" s="11"/>
      <c r="C164" s="18"/>
      <c r="D164" s="77"/>
      <c r="E164" s="77"/>
      <c r="F164" s="79" t="s">
        <v>216</v>
      </c>
      <c r="G164" s="79">
        <v>10</v>
      </c>
      <c r="H164" s="83"/>
      <c r="I164" s="76">
        <v>2304</v>
      </c>
      <c r="J164" s="123">
        <f t="shared" si="7"/>
        <v>23040</v>
      </c>
      <c r="K164" s="87"/>
      <c r="L164" s="87"/>
      <c r="M164" s="87"/>
      <c r="N164" s="87"/>
      <c r="O164" s="87"/>
      <c r="P164" s="87"/>
      <c r="Q164" s="36"/>
      <c r="R164" s="31"/>
      <c r="S164" s="32"/>
    </row>
    <row r="165" spans="1:19" ht="38.25" x14ac:dyDescent="0.25">
      <c r="A165" s="20"/>
      <c r="B165" s="11"/>
      <c r="C165" s="18"/>
      <c r="D165" s="77"/>
      <c r="E165" s="77"/>
      <c r="F165" s="79" t="s">
        <v>217</v>
      </c>
      <c r="G165" s="79">
        <v>3</v>
      </c>
      <c r="H165" s="83"/>
      <c r="I165" s="76">
        <v>2304</v>
      </c>
      <c r="J165" s="123">
        <f t="shared" si="7"/>
        <v>6912</v>
      </c>
      <c r="K165" s="87"/>
      <c r="L165" s="87"/>
      <c r="M165" s="87"/>
      <c r="N165" s="87"/>
      <c r="O165" s="87"/>
      <c r="P165" s="87"/>
      <c r="Q165" s="36"/>
      <c r="R165" s="31"/>
      <c r="S165" s="32"/>
    </row>
    <row r="166" spans="1:19" ht="25.5" x14ac:dyDescent="0.25">
      <c r="A166" s="20"/>
      <c r="B166" s="11"/>
      <c r="C166" s="18"/>
      <c r="D166" s="77"/>
      <c r="E166" s="77"/>
      <c r="F166" s="79" t="s">
        <v>218</v>
      </c>
      <c r="G166" s="79">
        <v>1</v>
      </c>
      <c r="H166" s="83"/>
      <c r="I166" s="76">
        <v>2304</v>
      </c>
      <c r="J166" s="123">
        <f t="shared" si="7"/>
        <v>2304</v>
      </c>
      <c r="K166" s="87"/>
      <c r="L166" s="87"/>
      <c r="M166" s="87"/>
      <c r="N166" s="87"/>
      <c r="O166" s="87"/>
      <c r="P166" s="87"/>
      <c r="Q166" s="36"/>
      <c r="R166" s="31"/>
      <c r="S166" s="32"/>
    </row>
    <row r="167" spans="1:19" ht="41.25" customHeight="1" x14ac:dyDescent="0.25">
      <c r="A167" s="20"/>
      <c r="B167" s="11"/>
      <c r="C167" s="18"/>
      <c r="D167" s="77"/>
      <c r="E167" s="77"/>
      <c r="F167" s="79" t="s">
        <v>219</v>
      </c>
      <c r="G167" s="79">
        <v>2</v>
      </c>
      <c r="H167" s="83"/>
      <c r="I167" s="76">
        <v>2304</v>
      </c>
      <c r="J167" s="123">
        <f t="shared" si="7"/>
        <v>4608</v>
      </c>
      <c r="K167" s="87"/>
      <c r="L167" s="87"/>
      <c r="M167" s="87"/>
      <c r="N167" s="87"/>
      <c r="O167" s="87"/>
      <c r="P167" s="87"/>
      <c r="Q167" s="36"/>
      <c r="R167" s="31"/>
      <c r="S167" s="32"/>
    </row>
    <row r="168" spans="1:19" ht="25.5" x14ac:dyDescent="0.25">
      <c r="A168" s="20"/>
      <c r="B168" s="11"/>
      <c r="C168" s="18"/>
      <c r="D168" s="77"/>
      <c r="E168" s="77"/>
      <c r="F168" s="79" t="s">
        <v>220</v>
      </c>
      <c r="G168" s="79">
        <v>1</v>
      </c>
      <c r="H168" s="83"/>
      <c r="I168" s="76">
        <v>2304</v>
      </c>
      <c r="J168" s="123">
        <f t="shared" si="7"/>
        <v>2304</v>
      </c>
      <c r="K168" s="87"/>
      <c r="L168" s="87"/>
      <c r="M168" s="87"/>
      <c r="N168" s="87"/>
      <c r="O168" s="87"/>
      <c r="P168" s="87"/>
      <c r="Q168" s="36"/>
      <c r="R168" s="31"/>
      <c r="S168" s="32"/>
    </row>
    <row r="169" spans="1:19" ht="25.5" x14ac:dyDescent="0.25">
      <c r="A169" s="20"/>
      <c r="B169" s="11"/>
      <c r="C169" s="18"/>
      <c r="D169" s="77"/>
      <c r="E169" s="77"/>
      <c r="F169" s="79" t="s">
        <v>221</v>
      </c>
      <c r="G169" s="79">
        <v>1</v>
      </c>
      <c r="H169" s="83"/>
      <c r="I169" s="76">
        <v>2304</v>
      </c>
      <c r="J169" s="123">
        <f t="shared" si="7"/>
        <v>2304</v>
      </c>
      <c r="K169" s="87"/>
      <c r="L169" s="87"/>
      <c r="M169" s="87"/>
      <c r="N169" s="87"/>
      <c r="O169" s="87"/>
      <c r="P169" s="87"/>
      <c r="Q169" s="36"/>
      <c r="R169" s="31"/>
      <c r="S169" s="32"/>
    </row>
    <row r="170" spans="1:19" x14ac:dyDescent="0.25">
      <c r="A170" s="20"/>
      <c r="B170" s="11"/>
      <c r="C170" s="18"/>
      <c r="D170" s="77"/>
      <c r="E170" s="77"/>
      <c r="F170" s="79" t="s">
        <v>222</v>
      </c>
      <c r="G170" s="79">
        <v>1</v>
      </c>
      <c r="H170" s="83"/>
      <c r="I170" s="76">
        <v>2304</v>
      </c>
      <c r="J170" s="123">
        <f t="shared" si="7"/>
        <v>2304</v>
      </c>
      <c r="K170" s="87"/>
      <c r="L170" s="87"/>
      <c r="M170" s="87"/>
      <c r="N170" s="87"/>
      <c r="O170" s="87"/>
      <c r="P170" s="87"/>
      <c r="Q170" s="36"/>
      <c r="R170" s="31"/>
      <c r="S170" s="32"/>
    </row>
    <row r="171" spans="1:19" ht="25.5" x14ac:dyDescent="0.25">
      <c r="A171" s="20"/>
      <c r="B171" s="11"/>
      <c r="C171" s="18"/>
      <c r="D171" s="77"/>
      <c r="E171" s="77"/>
      <c r="F171" s="79" t="s">
        <v>223</v>
      </c>
      <c r="G171" s="79">
        <v>1</v>
      </c>
      <c r="H171" s="83"/>
      <c r="I171" s="76">
        <v>2304</v>
      </c>
      <c r="J171" s="123">
        <f t="shared" si="7"/>
        <v>2304</v>
      </c>
      <c r="K171" s="87"/>
      <c r="L171" s="87"/>
      <c r="M171" s="87"/>
      <c r="N171" s="87"/>
      <c r="O171" s="87"/>
      <c r="P171" s="87"/>
      <c r="Q171" s="36"/>
      <c r="R171" s="31"/>
      <c r="S171" s="32"/>
    </row>
    <row r="172" spans="1:19" ht="25.5" x14ac:dyDescent="0.25">
      <c r="A172" s="20"/>
      <c r="B172" s="11"/>
      <c r="C172" s="18"/>
      <c r="D172" s="77"/>
      <c r="E172" s="77"/>
      <c r="F172" s="79" t="s">
        <v>224</v>
      </c>
      <c r="G172" s="79">
        <v>2</v>
      </c>
      <c r="H172" s="83"/>
      <c r="I172" s="76">
        <v>2304</v>
      </c>
      <c r="J172" s="123">
        <f t="shared" si="7"/>
        <v>4608</v>
      </c>
      <c r="K172" s="87"/>
      <c r="L172" s="87"/>
      <c r="M172" s="87"/>
      <c r="N172" s="87"/>
      <c r="O172" s="87"/>
      <c r="P172" s="87"/>
      <c r="Q172" s="36"/>
      <c r="R172" s="31"/>
      <c r="S172" s="32"/>
    </row>
    <row r="173" spans="1:19" ht="38.25" x14ac:dyDescent="0.25">
      <c r="A173" s="20"/>
      <c r="B173" s="11"/>
      <c r="C173" s="18"/>
      <c r="D173" s="77"/>
      <c r="E173" s="77"/>
      <c r="F173" s="79" t="s">
        <v>225</v>
      </c>
      <c r="G173" s="79">
        <v>1</v>
      </c>
      <c r="H173" s="83"/>
      <c r="I173" s="76">
        <v>2304</v>
      </c>
      <c r="J173" s="123">
        <f t="shared" si="7"/>
        <v>2304</v>
      </c>
      <c r="K173" s="87"/>
      <c r="L173" s="87"/>
      <c r="M173" s="87"/>
      <c r="N173" s="87"/>
      <c r="O173" s="87"/>
      <c r="P173" s="87"/>
      <c r="Q173" s="36"/>
      <c r="R173" s="31"/>
      <c r="S173" s="32"/>
    </row>
    <row r="174" spans="1:19" ht="25.5" x14ac:dyDescent="0.25">
      <c r="A174" s="20"/>
      <c r="B174" s="11"/>
      <c r="C174" s="18"/>
      <c r="D174" s="77"/>
      <c r="E174" s="77"/>
      <c r="F174" s="79" t="s">
        <v>226</v>
      </c>
      <c r="G174" s="79">
        <v>2</v>
      </c>
      <c r="H174" s="83"/>
      <c r="I174" s="76">
        <v>2304</v>
      </c>
      <c r="J174" s="123">
        <f t="shared" si="7"/>
        <v>4608</v>
      </c>
      <c r="K174" s="87"/>
      <c r="L174" s="87"/>
      <c r="M174" s="87"/>
      <c r="N174" s="87"/>
      <c r="O174" s="87"/>
      <c r="P174" s="87"/>
      <c r="Q174" s="36"/>
      <c r="R174" s="31"/>
      <c r="S174" s="32"/>
    </row>
    <row r="175" spans="1:19" ht="38.25" x14ac:dyDescent="0.25">
      <c r="A175" s="20"/>
      <c r="B175" s="11"/>
      <c r="C175" s="18"/>
      <c r="D175" s="77"/>
      <c r="E175" s="77"/>
      <c r="F175" s="79" t="s">
        <v>227</v>
      </c>
      <c r="G175" s="79">
        <v>1</v>
      </c>
      <c r="H175" s="83"/>
      <c r="I175" s="76">
        <v>2304</v>
      </c>
      <c r="J175" s="123">
        <f t="shared" si="7"/>
        <v>2304</v>
      </c>
      <c r="K175" s="87"/>
      <c r="L175" s="87"/>
      <c r="M175" s="87"/>
      <c r="N175" s="87"/>
      <c r="O175" s="87"/>
      <c r="P175" s="87"/>
      <c r="Q175" s="36"/>
      <c r="R175" s="31"/>
      <c r="S175" s="32"/>
    </row>
    <row r="176" spans="1:19" ht="38.25" x14ac:dyDescent="0.25">
      <c r="A176" s="20"/>
      <c r="B176" s="11"/>
      <c r="C176" s="18"/>
      <c r="D176" s="77"/>
      <c r="E176" s="77"/>
      <c r="F176" s="79" t="s">
        <v>228</v>
      </c>
      <c r="G176" s="79">
        <v>1</v>
      </c>
      <c r="H176" s="83"/>
      <c r="I176" s="76">
        <v>2304</v>
      </c>
      <c r="J176" s="123">
        <f t="shared" si="7"/>
        <v>2304</v>
      </c>
      <c r="K176" s="87"/>
      <c r="L176" s="87"/>
      <c r="M176" s="87"/>
      <c r="N176" s="87"/>
      <c r="O176" s="87"/>
      <c r="P176" s="87"/>
      <c r="Q176" s="36"/>
      <c r="R176" s="31"/>
      <c r="S176" s="32"/>
    </row>
    <row r="177" spans="1:19" ht="25.5" x14ac:dyDescent="0.25">
      <c r="A177" s="20"/>
      <c r="B177" s="11"/>
      <c r="C177" s="18"/>
      <c r="D177" s="77"/>
      <c r="E177" s="77"/>
      <c r="F177" s="79" t="s">
        <v>229</v>
      </c>
      <c r="G177" s="79">
        <v>119</v>
      </c>
      <c r="H177" s="83"/>
      <c r="I177" s="76">
        <v>1778</v>
      </c>
      <c r="J177" s="123">
        <f t="shared" si="7"/>
        <v>211582</v>
      </c>
      <c r="K177" s="87"/>
      <c r="L177" s="87"/>
      <c r="M177" s="87"/>
      <c r="N177" s="87"/>
      <c r="O177" s="87"/>
      <c r="P177" s="87"/>
      <c r="Q177" s="36"/>
      <c r="R177" s="31"/>
      <c r="S177" s="32"/>
    </row>
    <row r="178" spans="1:19" ht="25.5" x14ac:dyDescent="0.25">
      <c r="A178" s="20"/>
      <c r="B178" s="11"/>
      <c r="C178" s="18"/>
      <c r="D178" s="77"/>
      <c r="E178" s="77"/>
      <c r="F178" s="79" t="s">
        <v>230</v>
      </c>
      <c r="G178" s="79">
        <v>8</v>
      </c>
      <c r="H178" s="83"/>
      <c r="I178" s="76">
        <v>1778</v>
      </c>
      <c r="J178" s="123">
        <f t="shared" si="7"/>
        <v>14224</v>
      </c>
      <c r="K178" s="87"/>
      <c r="L178" s="87"/>
      <c r="M178" s="87"/>
      <c r="N178" s="87"/>
      <c r="O178" s="87"/>
      <c r="P178" s="87"/>
      <c r="Q178" s="36"/>
      <c r="R178" s="31"/>
      <c r="S178" s="32"/>
    </row>
    <row r="179" spans="1:19" ht="25.5" x14ac:dyDescent="0.25">
      <c r="A179" s="20"/>
      <c r="B179" s="11"/>
      <c r="C179" s="18"/>
      <c r="D179" s="77"/>
      <c r="E179" s="77"/>
      <c r="F179" s="79" t="s">
        <v>231</v>
      </c>
      <c r="G179" s="79">
        <v>2</v>
      </c>
      <c r="H179" s="83"/>
      <c r="I179" s="76">
        <v>1778</v>
      </c>
      <c r="J179" s="123">
        <f t="shared" si="7"/>
        <v>3556</v>
      </c>
      <c r="K179" s="87"/>
      <c r="L179" s="87"/>
      <c r="M179" s="87"/>
      <c r="N179" s="87"/>
      <c r="O179" s="87"/>
      <c r="P179" s="87"/>
      <c r="Q179" s="36"/>
      <c r="R179" s="31"/>
      <c r="S179" s="32"/>
    </row>
    <row r="180" spans="1:19" ht="25.5" x14ac:dyDescent="0.25">
      <c r="A180" s="20"/>
      <c r="B180" s="11"/>
      <c r="C180" s="18"/>
      <c r="D180" s="77"/>
      <c r="E180" s="77"/>
      <c r="F180" s="79" t="s">
        <v>232</v>
      </c>
      <c r="G180" s="79">
        <v>1</v>
      </c>
      <c r="H180" s="83"/>
      <c r="I180" s="76">
        <v>1778</v>
      </c>
      <c r="J180" s="123">
        <f t="shared" si="7"/>
        <v>1778</v>
      </c>
      <c r="K180" s="87"/>
      <c r="L180" s="87"/>
      <c r="M180" s="87"/>
      <c r="N180" s="87"/>
      <c r="O180" s="87"/>
      <c r="P180" s="87"/>
      <c r="Q180" s="36"/>
      <c r="R180" s="31"/>
      <c r="S180" s="32"/>
    </row>
    <row r="181" spans="1:19" ht="38.25" x14ac:dyDescent="0.25">
      <c r="A181" s="20"/>
      <c r="B181" s="11"/>
      <c r="C181" s="18"/>
      <c r="D181" s="77"/>
      <c r="E181" s="77"/>
      <c r="F181" s="79" t="s">
        <v>233</v>
      </c>
      <c r="G181" s="79">
        <v>26</v>
      </c>
      <c r="H181" s="83"/>
      <c r="I181" s="76">
        <v>1778</v>
      </c>
      <c r="J181" s="123">
        <f t="shared" si="7"/>
        <v>46228</v>
      </c>
      <c r="K181" s="87"/>
      <c r="L181" s="87"/>
      <c r="M181" s="87"/>
      <c r="N181" s="87"/>
      <c r="O181" s="87"/>
      <c r="P181" s="87"/>
      <c r="Q181" s="36"/>
      <c r="R181" s="31"/>
      <c r="S181" s="32"/>
    </row>
    <row r="182" spans="1:19" ht="38.25" x14ac:dyDescent="0.25">
      <c r="A182" s="20"/>
      <c r="B182" s="11"/>
      <c r="C182" s="18"/>
      <c r="D182" s="77"/>
      <c r="E182" s="77"/>
      <c r="F182" s="79" t="s">
        <v>234</v>
      </c>
      <c r="G182" s="79">
        <v>17</v>
      </c>
      <c r="H182" s="83"/>
      <c r="I182" s="76">
        <v>1778</v>
      </c>
      <c r="J182" s="123">
        <f t="shared" si="7"/>
        <v>30226</v>
      </c>
      <c r="K182" s="87"/>
      <c r="L182" s="87"/>
      <c r="M182" s="87"/>
      <c r="N182" s="87"/>
      <c r="O182" s="87"/>
      <c r="P182" s="87"/>
      <c r="Q182" s="36"/>
      <c r="R182" s="31"/>
      <c r="S182" s="32"/>
    </row>
    <row r="183" spans="1:19" ht="25.5" x14ac:dyDescent="0.25">
      <c r="A183" s="20"/>
      <c r="B183" s="11"/>
      <c r="C183" s="18"/>
      <c r="D183" s="77"/>
      <c r="E183" s="77"/>
      <c r="F183" s="79" t="s">
        <v>235</v>
      </c>
      <c r="G183" s="79">
        <v>30</v>
      </c>
      <c r="H183" s="83"/>
      <c r="I183" s="76">
        <v>1778</v>
      </c>
      <c r="J183" s="123">
        <f t="shared" si="7"/>
        <v>53340</v>
      </c>
      <c r="K183" s="87"/>
      <c r="L183" s="87"/>
      <c r="M183" s="87"/>
      <c r="N183" s="87"/>
      <c r="O183" s="87"/>
      <c r="P183" s="87"/>
      <c r="Q183" s="36"/>
      <c r="R183" s="31"/>
      <c r="S183" s="32"/>
    </row>
    <row r="184" spans="1:19" ht="25.5" x14ac:dyDescent="0.25">
      <c r="A184" s="20"/>
      <c r="B184" s="11"/>
      <c r="C184" s="18"/>
      <c r="D184" s="77"/>
      <c r="E184" s="77"/>
      <c r="F184" s="79" t="s">
        <v>236</v>
      </c>
      <c r="G184" s="79">
        <v>27</v>
      </c>
      <c r="H184" s="83"/>
      <c r="I184" s="76">
        <v>1778</v>
      </c>
      <c r="J184" s="123">
        <f t="shared" si="7"/>
        <v>48006</v>
      </c>
      <c r="K184" s="87"/>
      <c r="L184" s="87"/>
      <c r="M184" s="87"/>
      <c r="N184" s="87"/>
      <c r="O184" s="87"/>
      <c r="P184" s="87"/>
      <c r="Q184" s="36"/>
      <c r="R184" s="31"/>
      <c r="S184" s="32"/>
    </row>
    <row r="185" spans="1:19" x14ac:dyDescent="0.25">
      <c r="A185" s="20"/>
      <c r="B185" s="11"/>
      <c r="C185" s="18"/>
      <c r="D185" s="77"/>
      <c r="E185" s="77"/>
      <c r="F185" s="99" t="s">
        <v>237</v>
      </c>
      <c r="G185" s="79">
        <v>5</v>
      </c>
      <c r="H185" s="83"/>
      <c r="I185" s="76">
        <v>1778</v>
      </c>
      <c r="J185" s="123">
        <f t="shared" si="7"/>
        <v>8890</v>
      </c>
      <c r="K185" s="87"/>
      <c r="L185" s="87"/>
      <c r="M185" s="87"/>
      <c r="N185" s="87"/>
      <c r="O185" s="87"/>
      <c r="P185" s="87"/>
      <c r="Q185" s="36"/>
      <c r="R185" s="31"/>
      <c r="S185" s="32"/>
    </row>
    <row r="186" spans="1:19" ht="76.5" x14ac:dyDescent="0.25">
      <c r="A186" s="20"/>
      <c r="B186" s="11"/>
      <c r="C186" s="18"/>
      <c r="D186" s="77"/>
      <c r="E186" s="77"/>
      <c r="F186" s="99" t="s">
        <v>238</v>
      </c>
      <c r="G186" s="79">
        <v>10</v>
      </c>
      <c r="H186" s="83"/>
      <c r="I186" s="76">
        <v>1778</v>
      </c>
      <c r="J186" s="123">
        <f t="shared" si="7"/>
        <v>17780</v>
      </c>
      <c r="K186" s="87"/>
      <c r="L186" s="87"/>
      <c r="M186" s="87"/>
      <c r="N186" s="87"/>
      <c r="O186" s="87"/>
      <c r="P186" s="87"/>
      <c r="Q186" s="36"/>
      <c r="R186" s="31"/>
      <c r="S186" s="32"/>
    </row>
    <row r="187" spans="1:19" ht="25.5" x14ac:dyDescent="0.25">
      <c r="A187" s="20"/>
      <c r="B187" s="11"/>
      <c r="C187" s="18"/>
      <c r="D187" s="77"/>
      <c r="E187" s="77"/>
      <c r="F187" s="99" t="s">
        <v>239</v>
      </c>
      <c r="G187" s="79">
        <v>58</v>
      </c>
      <c r="H187" s="83"/>
      <c r="I187" s="76">
        <v>1778</v>
      </c>
      <c r="J187" s="123">
        <f t="shared" si="7"/>
        <v>103124</v>
      </c>
      <c r="K187" s="89"/>
      <c r="L187" s="89"/>
      <c r="M187" s="89"/>
      <c r="N187" s="89"/>
      <c r="O187" s="89"/>
      <c r="P187" s="89"/>
      <c r="Q187" s="37"/>
      <c r="R187" s="31"/>
      <c r="S187" s="32"/>
    </row>
    <row r="188" spans="1:19" ht="23.25" customHeight="1" x14ac:dyDescent="0.25">
      <c r="A188" s="20"/>
      <c r="B188" s="11"/>
      <c r="C188" s="16" t="s">
        <v>34</v>
      </c>
      <c r="D188" s="100" t="s">
        <v>35</v>
      </c>
      <c r="E188" s="100"/>
      <c r="F188" s="76" t="s">
        <v>240</v>
      </c>
      <c r="G188" s="101">
        <v>1</v>
      </c>
      <c r="H188" s="83">
        <f>SUM(G188:G191)</f>
        <v>6</v>
      </c>
      <c r="I188" s="85">
        <v>46.74</v>
      </c>
      <c r="J188" s="137">
        <f>H188*I188</f>
        <v>280.44</v>
      </c>
      <c r="K188" s="94">
        <f>SUM(J188:J191)</f>
        <v>280.44</v>
      </c>
      <c r="L188" s="85">
        <f>K188*7</f>
        <v>1963.08</v>
      </c>
      <c r="M188" s="85">
        <f>K188*30</f>
        <v>8413.2000000000007</v>
      </c>
      <c r="N188" s="85">
        <f>K188*365</f>
        <v>102360.6</v>
      </c>
      <c r="O188" s="85">
        <f>N188/1000</f>
        <v>102.36060000000001</v>
      </c>
      <c r="P188" s="85">
        <f>N188/1000000</f>
        <v>0.10236060000000001</v>
      </c>
      <c r="Q188" s="38">
        <f>SUM(P188:P212)</f>
        <v>278.49811198999998</v>
      </c>
      <c r="R188" s="31"/>
      <c r="S188" s="32"/>
    </row>
    <row r="189" spans="1:19" ht="25.5" x14ac:dyDescent="0.25">
      <c r="A189" s="20"/>
      <c r="B189" s="11"/>
      <c r="C189" s="16"/>
      <c r="D189" s="100"/>
      <c r="E189" s="100"/>
      <c r="F189" s="76" t="s">
        <v>241</v>
      </c>
      <c r="G189" s="101">
        <v>2</v>
      </c>
      <c r="H189" s="83"/>
      <c r="I189" s="87"/>
      <c r="J189" s="138"/>
      <c r="K189" s="87"/>
      <c r="L189" s="87"/>
      <c r="M189" s="87"/>
      <c r="N189" s="87"/>
      <c r="O189" s="87"/>
      <c r="P189" s="87"/>
      <c r="Q189" s="39"/>
      <c r="R189" s="31"/>
      <c r="S189" s="32"/>
    </row>
    <row r="190" spans="1:19" x14ac:dyDescent="0.25">
      <c r="A190" s="20"/>
      <c r="B190" s="11"/>
      <c r="C190" s="16"/>
      <c r="D190" s="100"/>
      <c r="E190" s="100"/>
      <c r="F190" s="76" t="s">
        <v>242</v>
      </c>
      <c r="G190" s="101">
        <v>2</v>
      </c>
      <c r="H190" s="83"/>
      <c r="I190" s="87"/>
      <c r="J190" s="138"/>
      <c r="K190" s="87"/>
      <c r="L190" s="87"/>
      <c r="M190" s="87"/>
      <c r="N190" s="87"/>
      <c r="O190" s="87"/>
      <c r="P190" s="87"/>
      <c r="Q190" s="39"/>
      <c r="R190" s="31"/>
      <c r="S190" s="32"/>
    </row>
    <row r="191" spans="1:19" ht="25.5" x14ac:dyDescent="0.25">
      <c r="A191" s="20"/>
      <c r="B191" s="11"/>
      <c r="C191" s="16"/>
      <c r="D191" s="100"/>
      <c r="E191" s="100"/>
      <c r="F191" s="76" t="s">
        <v>243</v>
      </c>
      <c r="G191" s="101">
        <v>1</v>
      </c>
      <c r="H191" s="83"/>
      <c r="I191" s="89"/>
      <c r="J191" s="139"/>
      <c r="K191" s="89"/>
      <c r="L191" s="89"/>
      <c r="M191" s="89"/>
      <c r="N191" s="89"/>
      <c r="O191" s="89"/>
      <c r="P191" s="89"/>
      <c r="Q191" s="39"/>
      <c r="R191" s="31"/>
      <c r="S191" s="32"/>
    </row>
    <row r="192" spans="1:19" ht="23.25" customHeight="1" x14ac:dyDescent="0.25">
      <c r="A192" s="20"/>
      <c r="B192" s="11"/>
      <c r="C192" s="16"/>
      <c r="D192" s="100" t="s">
        <v>36</v>
      </c>
      <c r="E192" s="100"/>
      <c r="F192" s="76" t="s">
        <v>244</v>
      </c>
      <c r="G192" s="101">
        <v>1</v>
      </c>
      <c r="H192" s="83">
        <f>SUM(G192:G195)</f>
        <v>18</v>
      </c>
      <c r="I192" s="85">
        <v>702</v>
      </c>
      <c r="J192" s="137">
        <f>H192*I192</f>
        <v>12636</v>
      </c>
      <c r="K192" s="94">
        <f>SUM(J192:J195)</f>
        <v>12636</v>
      </c>
      <c r="L192" s="85">
        <f>K192*7</f>
        <v>88452</v>
      </c>
      <c r="M192" s="85">
        <f>K192*30</f>
        <v>379080</v>
      </c>
      <c r="N192" s="85">
        <f>K192*365</f>
        <v>4612140</v>
      </c>
      <c r="O192" s="85">
        <f>N192/1000</f>
        <v>4612.1400000000003</v>
      </c>
      <c r="P192" s="85">
        <f>N192/1000000</f>
        <v>4.6121400000000001</v>
      </c>
      <c r="Q192" s="39"/>
      <c r="R192" s="31"/>
      <c r="S192" s="32"/>
    </row>
    <row r="193" spans="1:19" ht="25.5" x14ac:dyDescent="0.25">
      <c r="A193" s="20"/>
      <c r="B193" s="11"/>
      <c r="C193" s="16"/>
      <c r="D193" s="100"/>
      <c r="E193" s="100"/>
      <c r="F193" s="76" t="s">
        <v>245</v>
      </c>
      <c r="G193" s="101">
        <v>3</v>
      </c>
      <c r="H193" s="83"/>
      <c r="I193" s="87"/>
      <c r="J193" s="138"/>
      <c r="K193" s="87"/>
      <c r="L193" s="87"/>
      <c r="M193" s="87"/>
      <c r="N193" s="87"/>
      <c r="O193" s="87"/>
      <c r="P193" s="87"/>
      <c r="Q193" s="39"/>
      <c r="R193" s="31"/>
      <c r="S193" s="32"/>
    </row>
    <row r="194" spans="1:19" ht="25.5" x14ac:dyDescent="0.25">
      <c r="A194" s="20"/>
      <c r="B194" s="11"/>
      <c r="C194" s="16"/>
      <c r="D194" s="100"/>
      <c r="E194" s="100"/>
      <c r="F194" s="76" t="s">
        <v>246</v>
      </c>
      <c r="G194" s="101">
        <v>13</v>
      </c>
      <c r="H194" s="83"/>
      <c r="I194" s="87"/>
      <c r="J194" s="138"/>
      <c r="K194" s="87"/>
      <c r="L194" s="87"/>
      <c r="M194" s="87"/>
      <c r="N194" s="87"/>
      <c r="O194" s="87"/>
      <c r="P194" s="87"/>
      <c r="Q194" s="39"/>
      <c r="R194" s="31"/>
      <c r="S194" s="32"/>
    </row>
    <row r="195" spans="1:19" ht="25.5" x14ac:dyDescent="0.25">
      <c r="A195" s="20"/>
      <c r="B195" s="11"/>
      <c r="C195" s="16"/>
      <c r="D195" s="100"/>
      <c r="E195" s="100"/>
      <c r="F195" s="76" t="s">
        <v>247</v>
      </c>
      <c r="G195" s="101">
        <v>1</v>
      </c>
      <c r="H195" s="83"/>
      <c r="I195" s="89"/>
      <c r="J195" s="139"/>
      <c r="K195" s="89"/>
      <c r="L195" s="89"/>
      <c r="M195" s="89"/>
      <c r="N195" s="89"/>
      <c r="O195" s="89"/>
      <c r="P195" s="89"/>
      <c r="Q195" s="39"/>
      <c r="R195" s="31"/>
      <c r="S195" s="32"/>
    </row>
    <row r="196" spans="1:19" ht="23.25" customHeight="1" x14ac:dyDescent="0.25">
      <c r="A196" s="20"/>
      <c r="B196" s="11"/>
      <c r="C196" s="16"/>
      <c r="D196" s="100" t="s">
        <v>37</v>
      </c>
      <c r="E196" s="100"/>
      <c r="F196" s="76"/>
      <c r="G196" s="101"/>
      <c r="H196" s="76"/>
      <c r="I196" s="76"/>
      <c r="J196" s="123">
        <f t="shared" si="7"/>
        <v>0</v>
      </c>
      <c r="K196" s="91">
        <f>J196</f>
        <v>0</v>
      </c>
      <c r="L196" s="118">
        <f>K196*7</f>
        <v>0</v>
      </c>
      <c r="M196" s="118">
        <f t="shared" ref="M196" si="18">K196*30</f>
        <v>0</v>
      </c>
      <c r="N196" s="120">
        <f t="shared" ref="N196" si="19">K196*365</f>
        <v>0</v>
      </c>
      <c r="O196" s="121">
        <f t="shared" ref="O196:O197" si="20">N196/1000</f>
        <v>0</v>
      </c>
      <c r="P196" s="122">
        <f t="shared" ref="P196" si="21">N196/1000000</f>
        <v>0</v>
      </c>
      <c r="Q196" s="39"/>
      <c r="R196" s="31"/>
      <c r="S196" s="32"/>
    </row>
    <row r="197" spans="1:19" ht="45.75" customHeight="1" x14ac:dyDescent="0.25">
      <c r="A197" s="20"/>
      <c r="B197" s="11"/>
      <c r="C197" s="16"/>
      <c r="D197" s="100" t="s">
        <v>38</v>
      </c>
      <c r="E197" s="100"/>
      <c r="F197" s="76"/>
      <c r="G197" s="101"/>
      <c r="H197" s="76"/>
      <c r="I197" s="76"/>
      <c r="J197" s="123">
        <f t="shared" si="7"/>
        <v>0</v>
      </c>
      <c r="K197" s="91">
        <f>J197</f>
        <v>0</v>
      </c>
      <c r="L197" s="118">
        <f>K197*7</f>
        <v>0</v>
      </c>
      <c r="M197" s="118">
        <f t="shared" ref="M197" si="22">K197*30</f>
        <v>0</v>
      </c>
      <c r="N197" s="120">
        <f t="shared" ref="N197" si="23">K197*365</f>
        <v>0</v>
      </c>
      <c r="O197" s="121">
        <f t="shared" si="20"/>
        <v>0</v>
      </c>
      <c r="P197" s="122">
        <f t="shared" ref="P197" si="24">N197/1000000</f>
        <v>0</v>
      </c>
      <c r="Q197" s="39"/>
      <c r="R197" s="31"/>
      <c r="S197" s="32"/>
    </row>
    <row r="198" spans="1:19" ht="15.75" customHeight="1" x14ac:dyDescent="0.25">
      <c r="A198" s="20"/>
      <c r="B198" s="11"/>
      <c r="C198" s="16"/>
      <c r="D198" s="100" t="s">
        <v>39</v>
      </c>
      <c r="E198" s="100"/>
      <c r="F198" s="76" t="s">
        <v>248</v>
      </c>
      <c r="G198" s="101">
        <v>6</v>
      </c>
      <c r="H198" s="83">
        <f>SUM(G198:G207)</f>
        <v>188</v>
      </c>
      <c r="I198" s="76">
        <v>268</v>
      </c>
      <c r="J198" s="123">
        <f t="shared" si="7"/>
        <v>1608</v>
      </c>
      <c r="K198" s="94">
        <f>SUM(J198:J207)</f>
        <v>50384</v>
      </c>
      <c r="L198" s="85">
        <f>K198*7</f>
        <v>352688</v>
      </c>
      <c r="M198" s="85">
        <f>K198*30</f>
        <v>1511520</v>
      </c>
      <c r="N198" s="85">
        <f>K198*365</f>
        <v>18390160</v>
      </c>
      <c r="O198" s="85">
        <f>N198/1000</f>
        <v>18390.16</v>
      </c>
      <c r="P198" s="85">
        <f>N198/1000000</f>
        <v>18.390160000000002</v>
      </c>
      <c r="Q198" s="39"/>
      <c r="R198" s="31"/>
      <c r="S198" s="32"/>
    </row>
    <row r="199" spans="1:19" ht="25.5" x14ac:dyDescent="0.25">
      <c r="A199" s="20"/>
      <c r="B199" s="11"/>
      <c r="C199" s="16"/>
      <c r="D199" s="100"/>
      <c r="E199" s="100"/>
      <c r="F199" s="76" t="s">
        <v>249</v>
      </c>
      <c r="G199" s="101">
        <v>1</v>
      </c>
      <c r="H199" s="83"/>
      <c r="I199" s="76">
        <v>268</v>
      </c>
      <c r="J199" s="123">
        <f t="shared" si="7"/>
        <v>268</v>
      </c>
      <c r="K199" s="87"/>
      <c r="L199" s="87"/>
      <c r="M199" s="87"/>
      <c r="N199" s="87"/>
      <c r="O199" s="87"/>
      <c r="P199" s="87"/>
      <c r="Q199" s="39"/>
      <c r="R199" s="31"/>
      <c r="S199" s="32"/>
    </row>
    <row r="200" spans="1:19" ht="25.5" x14ac:dyDescent="0.25">
      <c r="A200" s="20"/>
      <c r="B200" s="11"/>
      <c r="C200" s="16"/>
      <c r="D200" s="100"/>
      <c r="E200" s="100"/>
      <c r="F200" s="76" t="s">
        <v>250</v>
      </c>
      <c r="G200" s="101">
        <v>3</v>
      </c>
      <c r="H200" s="83"/>
      <c r="I200" s="76">
        <v>268</v>
      </c>
      <c r="J200" s="123">
        <f t="shared" si="7"/>
        <v>804</v>
      </c>
      <c r="K200" s="87"/>
      <c r="L200" s="87"/>
      <c r="M200" s="87"/>
      <c r="N200" s="87"/>
      <c r="O200" s="87"/>
      <c r="P200" s="87"/>
      <c r="Q200" s="39"/>
      <c r="R200" s="31"/>
      <c r="S200" s="32"/>
    </row>
    <row r="201" spans="1:19" ht="25.5" x14ac:dyDescent="0.25">
      <c r="A201" s="20"/>
      <c r="B201" s="11"/>
      <c r="C201" s="16"/>
      <c r="D201" s="100"/>
      <c r="E201" s="100"/>
      <c r="F201" s="76" t="s">
        <v>251</v>
      </c>
      <c r="G201" s="101">
        <v>1</v>
      </c>
      <c r="H201" s="83"/>
      <c r="I201" s="76">
        <v>268</v>
      </c>
      <c r="J201" s="123">
        <f t="shared" si="7"/>
        <v>268</v>
      </c>
      <c r="K201" s="87"/>
      <c r="L201" s="87"/>
      <c r="M201" s="87"/>
      <c r="N201" s="87"/>
      <c r="O201" s="87"/>
      <c r="P201" s="87"/>
      <c r="Q201" s="39"/>
      <c r="R201" s="31"/>
      <c r="S201" s="32"/>
    </row>
    <row r="202" spans="1:19" ht="38.25" x14ac:dyDescent="0.25">
      <c r="A202" s="20"/>
      <c r="B202" s="11"/>
      <c r="C202" s="16"/>
      <c r="D202" s="100"/>
      <c r="E202" s="100"/>
      <c r="F202" s="76" t="s">
        <v>252</v>
      </c>
      <c r="G202" s="101">
        <v>126</v>
      </c>
      <c r="H202" s="83"/>
      <c r="I202" s="76">
        <v>268</v>
      </c>
      <c r="J202" s="123">
        <f t="shared" si="7"/>
        <v>33768</v>
      </c>
      <c r="K202" s="87"/>
      <c r="L202" s="87"/>
      <c r="M202" s="87"/>
      <c r="N202" s="87"/>
      <c r="O202" s="87"/>
      <c r="P202" s="87"/>
      <c r="Q202" s="39"/>
      <c r="R202" s="31"/>
      <c r="S202" s="32"/>
    </row>
    <row r="203" spans="1:19" x14ac:dyDescent="0.25">
      <c r="A203" s="20"/>
      <c r="B203" s="11"/>
      <c r="C203" s="16"/>
      <c r="D203" s="100"/>
      <c r="E203" s="100"/>
      <c r="F203" s="76" t="s">
        <v>253</v>
      </c>
      <c r="G203" s="101">
        <v>5</v>
      </c>
      <c r="H203" s="83"/>
      <c r="I203" s="76">
        <v>268</v>
      </c>
      <c r="J203" s="123">
        <f t="shared" si="7"/>
        <v>1340</v>
      </c>
      <c r="K203" s="87"/>
      <c r="L203" s="87"/>
      <c r="M203" s="87"/>
      <c r="N203" s="87"/>
      <c r="O203" s="87"/>
      <c r="P203" s="87"/>
      <c r="Q203" s="39"/>
      <c r="R203" s="31"/>
      <c r="S203" s="32"/>
    </row>
    <row r="204" spans="1:19" ht="25.5" x14ac:dyDescent="0.25">
      <c r="A204" s="20"/>
      <c r="B204" s="11"/>
      <c r="C204" s="16"/>
      <c r="D204" s="100"/>
      <c r="E204" s="100"/>
      <c r="F204" s="76" t="s">
        <v>254</v>
      </c>
      <c r="G204" s="101">
        <v>26</v>
      </c>
      <c r="H204" s="83"/>
      <c r="I204" s="76">
        <v>268</v>
      </c>
      <c r="J204" s="123">
        <f t="shared" si="7"/>
        <v>6968</v>
      </c>
      <c r="K204" s="87"/>
      <c r="L204" s="87"/>
      <c r="M204" s="87"/>
      <c r="N204" s="87"/>
      <c r="O204" s="87"/>
      <c r="P204" s="87"/>
      <c r="Q204" s="39"/>
      <c r="R204" s="31"/>
      <c r="S204" s="32"/>
    </row>
    <row r="205" spans="1:19" ht="38.25" x14ac:dyDescent="0.25">
      <c r="A205" s="20"/>
      <c r="B205" s="11"/>
      <c r="C205" s="16"/>
      <c r="D205" s="100"/>
      <c r="E205" s="100"/>
      <c r="F205" s="76" t="s">
        <v>255</v>
      </c>
      <c r="G205" s="101">
        <v>11</v>
      </c>
      <c r="H205" s="83"/>
      <c r="I205" s="76">
        <v>268</v>
      </c>
      <c r="J205" s="123">
        <f t="shared" si="7"/>
        <v>2948</v>
      </c>
      <c r="K205" s="87"/>
      <c r="L205" s="87"/>
      <c r="M205" s="87"/>
      <c r="N205" s="87"/>
      <c r="O205" s="87"/>
      <c r="P205" s="87"/>
      <c r="Q205" s="39"/>
      <c r="R205" s="31"/>
      <c r="S205" s="32"/>
    </row>
    <row r="206" spans="1:19" ht="25.5" x14ac:dyDescent="0.25">
      <c r="A206" s="20"/>
      <c r="B206" s="11"/>
      <c r="C206" s="16"/>
      <c r="D206" s="100"/>
      <c r="E206" s="100"/>
      <c r="F206" s="76" t="s">
        <v>256</v>
      </c>
      <c r="G206" s="101">
        <v>1</v>
      </c>
      <c r="H206" s="83"/>
      <c r="I206" s="76">
        <v>268</v>
      </c>
      <c r="J206" s="123">
        <f t="shared" si="7"/>
        <v>268</v>
      </c>
      <c r="K206" s="87"/>
      <c r="L206" s="87"/>
      <c r="M206" s="87"/>
      <c r="N206" s="87"/>
      <c r="O206" s="87"/>
      <c r="P206" s="87"/>
      <c r="Q206" s="39"/>
      <c r="R206" s="31"/>
      <c r="S206" s="32"/>
    </row>
    <row r="207" spans="1:19" x14ac:dyDescent="0.25">
      <c r="A207" s="20"/>
      <c r="B207" s="11"/>
      <c r="C207" s="16"/>
      <c r="D207" s="100"/>
      <c r="E207" s="100"/>
      <c r="F207" s="76" t="s">
        <v>257</v>
      </c>
      <c r="G207" s="101">
        <v>8</v>
      </c>
      <c r="H207" s="83"/>
      <c r="I207" s="76">
        <v>268</v>
      </c>
      <c r="J207" s="123">
        <f t="shared" si="7"/>
        <v>2144</v>
      </c>
      <c r="K207" s="89"/>
      <c r="L207" s="89"/>
      <c r="M207" s="89"/>
      <c r="N207" s="89"/>
      <c r="O207" s="89"/>
      <c r="P207" s="89"/>
      <c r="Q207" s="39"/>
      <c r="R207" s="31"/>
      <c r="S207" s="32"/>
    </row>
    <row r="208" spans="1:19" ht="57" customHeight="1" x14ac:dyDescent="0.25">
      <c r="A208" s="20"/>
      <c r="B208" s="11"/>
      <c r="C208" s="16"/>
      <c r="D208" s="100" t="s">
        <v>40</v>
      </c>
      <c r="E208" s="100"/>
      <c r="F208" s="76" t="s">
        <v>258</v>
      </c>
      <c r="G208" s="101">
        <v>22</v>
      </c>
      <c r="H208" s="76">
        <f>G208</f>
        <v>22</v>
      </c>
      <c r="I208" s="76">
        <v>1696.1279999999999</v>
      </c>
      <c r="J208" s="123">
        <f t="shared" si="7"/>
        <v>37314.815999999999</v>
      </c>
      <c r="K208" s="91">
        <f>J208</f>
        <v>37314.815999999999</v>
      </c>
      <c r="L208" s="118">
        <f t="shared" ref="L208:L213" si="25">K208*7</f>
        <v>261203.712</v>
      </c>
      <c r="M208" s="118">
        <f t="shared" ref="M208:M212" si="26">K208*30</f>
        <v>1119444.48</v>
      </c>
      <c r="N208" s="120">
        <f t="shared" ref="N208:N212" si="27">K208*365</f>
        <v>13619907.84</v>
      </c>
      <c r="O208" s="121">
        <f t="shared" ref="O208:O212" si="28">N208/1000</f>
        <v>13619.90784</v>
      </c>
      <c r="P208" s="122">
        <f t="shared" ref="P208:P212" si="29">N208/1000000</f>
        <v>13.61990784</v>
      </c>
      <c r="Q208" s="39"/>
      <c r="R208" s="31"/>
      <c r="S208" s="32"/>
    </row>
    <row r="209" spans="1:19" ht="23.25" customHeight="1" x14ac:dyDescent="0.25">
      <c r="A209" s="20"/>
      <c r="B209" s="11"/>
      <c r="C209" s="16"/>
      <c r="D209" s="100" t="s">
        <v>41</v>
      </c>
      <c r="E209" s="100"/>
      <c r="F209" s="83" t="s">
        <v>559</v>
      </c>
      <c r="G209" s="101">
        <v>101530</v>
      </c>
      <c r="H209" s="76">
        <f t="shared" ref="H209:H212" si="30">G209</f>
        <v>101530</v>
      </c>
      <c r="I209" s="76">
        <v>5.4779999999999998</v>
      </c>
      <c r="J209" s="123">
        <f t="shared" si="7"/>
        <v>556181.34</v>
      </c>
      <c r="K209" s="91">
        <f>J209</f>
        <v>556181.34</v>
      </c>
      <c r="L209" s="118">
        <f t="shared" si="25"/>
        <v>3893269.38</v>
      </c>
      <c r="M209" s="118">
        <f t="shared" si="26"/>
        <v>16685440.199999999</v>
      </c>
      <c r="N209" s="120">
        <f t="shared" si="27"/>
        <v>203006189.09999999</v>
      </c>
      <c r="O209" s="121">
        <f t="shared" si="28"/>
        <v>203006.18909999999</v>
      </c>
      <c r="P209" s="122">
        <f t="shared" si="29"/>
        <v>203.0061891</v>
      </c>
      <c r="Q209" s="39"/>
      <c r="R209" s="31"/>
      <c r="S209" s="32"/>
    </row>
    <row r="210" spans="1:19" ht="34.5" customHeight="1" x14ac:dyDescent="0.25">
      <c r="A210" s="20"/>
      <c r="B210" s="11"/>
      <c r="C210" s="16"/>
      <c r="D210" s="100" t="s">
        <v>42</v>
      </c>
      <c r="E210" s="100"/>
      <c r="F210" s="83"/>
      <c r="G210" s="101">
        <v>165</v>
      </c>
      <c r="H210" s="76">
        <f t="shared" si="30"/>
        <v>165</v>
      </c>
      <c r="I210" s="76">
        <v>472.35</v>
      </c>
      <c r="J210" s="123">
        <f t="shared" si="7"/>
        <v>77937.75</v>
      </c>
      <c r="K210" s="91">
        <f>J210</f>
        <v>77937.75</v>
      </c>
      <c r="L210" s="118">
        <f t="shared" si="25"/>
        <v>545564.25</v>
      </c>
      <c r="M210" s="118">
        <f t="shared" si="26"/>
        <v>2338132.5</v>
      </c>
      <c r="N210" s="120">
        <f t="shared" si="27"/>
        <v>28447278.75</v>
      </c>
      <c r="O210" s="121">
        <f t="shared" si="28"/>
        <v>28447.278750000001</v>
      </c>
      <c r="P210" s="122">
        <f t="shared" si="29"/>
        <v>28.447278749999999</v>
      </c>
      <c r="Q210" s="39"/>
      <c r="R210" s="31"/>
      <c r="S210" s="32"/>
    </row>
    <row r="211" spans="1:19" ht="34.5" customHeight="1" x14ac:dyDescent="0.25">
      <c r="A211" s="20"/>
      <c r="B211" s="11"/>
      <c r="C211" s="16"/>
      <c r="D211" s="100" t="s">
        <v>43</v>
      </c>
      <c r="E211" s="100"/>
      <c r="F211" s="83"/>
      <c r="G211" s="101">
        <v>47</v>
      </c>
      <c r="H211" s="76">
        <f t="shared" si="30"/>
        <v>47</v>
      </c>
      <c r="I211" s="76">
        <v>538.9</v>
      </c>
      <c r="J211" s="123">
        <f t="shared" ref="J211" si="31">G211*I211</f>
        <v>25328.3</v>
      </c>
      <c r="K211" s="91">
        <f>J211</f>
        <v>25328.3</v>
      </c>
      <c r="L211" s="118">
        <f t="shared" si="25"/>
        <v>177298.1</v>
      </c>
      <c r="M211" s="118">
        <f t="shared" si="26"/>
        <v>759849</v>
      </c>
      <c r="N211" s="120">
        <f t="shared" si="27"/>
        <v>9244829.5</v>
      </c>
      <c r="O211" s="121">
        <f t="shared" si="28"/>
        <v>9244.8294999999998</v>
      </c>
      <c r="P211" s="122">
        <f t="shared" si="29"/>
        <v>9.2448294999999998</v>
      </c>
      <c r="Q211" s="39"/>
      <c r="R211" s="31"/>
      <c r="S211" s="32"/>
    </row>
    <row r="212" spans="1:19" ht="34.5" customHeight="1" x14ac:dyDescent="0.25">
      <c r="A212" s="20"/>
      <c r="B212" s="11"/>
      <c r="C212" s="16"/>
      <c r="D212" s="100" t="s">
        <v>44</v>
      </c>
      <c r="E212" s="100"/>
      <c r="F212" s="83"/>
      <c r="G212" s="101">
        <v>90</v>
      </c>
      <c r="H212" s="76">
        <f t="shared" si="30"/>
        <v>90</v>
      </c>
      <c r="I212" s="76">
        <v>32.731999999999999</v>
      </c>
      <c r="J212" s="123">
        <f>G212*I212</f>
        <v>2945.88</v>
      </c>
      <c r="K212" s="91">
        <f>J212</f>
        <v>2945.88</v>
      </c>
      <c r="L212" s="118">
        <f t="shared" si="25"/>
        <v>20621.16</v>
      </c>
      <c r="M212" s="118">
        <f t="shared" si="26"/>
        <v>88376.400000000009</v>
      </c>
      <c r="N212" s="120">
        <f t="shared" si="27"/>
        <v>1075246.2</v>
      </c>
      <c r="O212" s="121">
        <f t="shared" si="28"/>
        <v>1075.2462</v>
      </c>
      <c r="P212" s="122">
        <f t="shared" si="29"/>
        <v>1.0752462</v>
      </c>
      <c r="Q212" s="40"/>
      <c r="R212" s="31"/>
      <c r="S212" s="32"/>
    </row>
    <row r="213" spans="1:19" ht="34.5" customHeight="1" x14ac:dyDescent="0.2">
      <c r="A213" s="20"/>
      <c r="B213" s="11"/>
      <c r="C213" s="10" t="s">
        <v>45</v>
      </c>
      <c r="D213" s="102" t="s">
        <v>46</v>
      </c>
      <c r="E213" s="102"/>
      <c r="F213" s="103" t="s">
        <v>259</v>
      </c>
      <c r="G213" s="103">
        <v>36</v>
      </c>
      <c r="H213" s="83">
        <f>SUM(G213:G288)</f>
        <v>4858</v>
      </c>
      <c r="I213" s="117">
        <v>152.65</v>
      </c>
      <c r="J213" s="123">
        <f>G213*I213</f>
        <v>5495.4000000000005</v>
      </c>
      <c r="K213" s="94">
        <f>SUM(J213:J288)</f>
        <v>887892.24999999977</v>
      </c>
      <c r="L213" s="85">
        <f t="shared" si="25"/>
        <v>6215245.7499999981</v>
      </c>
      <c r="M213" s="85">
        <f>K213*30</f>
        <v>26636767.499999993</v>
      </c>
      <c r="N213" s="85">
        <f>K213*365</f>
        <v>324080671.24999994</v>
      </c>
      <c r="O213" s="85">
        <f>N213/1000</f>
        <v>324080.67124999996</v>
      </c>
      <c r="P213" s="85">
        <f>N213/1000000</f>
        <v>324.08067124999997</v>
      </c>
      <c r="Q213" s="41">
        <f>SUM(P213:P480)</f>
        <v>3521.2955910649994</v>
      </c>
      <c r="R213" s="31"/>
      <c r="S213" s="32"/>
    </row>
    <row r="214" spans="1:19" ht="25.5" x14ac:dyDescent="0.2">
      <c r="A214" s="20"/>
      <c r="B214" s="11"/>
      <c r="C214" s="10"/>
      <c r="D214" s="102"/>
      <c r="E214" s="102"/>
      <c r="F214" s="103" t="s">
        <v>260</v>
      </c>
      <c r="G214" s="103">
        <v>5</v>
      </c>
      <c r="H214" s="83"/>
      <c r="I214" s="117">
        <v>152.65</v>
      </c>
      <c r="J214" s="123">
        <f t="shared" ref="J214:J277" si="32">G214*I214</f>
        <v>763.25</v>
      </c>
      <c r="K214" s="87"/>
      <c r="L214" s="87"/>
      <c r="M214" s="87"/>
      <c r="N214" s="87"/>
      <c r="O214" s="87"/>
      <c r="P214" s="87"/>
      <c r="Q214" s="42"/>
      <c r="R214" s="31"/>
      <c r="S214" s="32"/>
    </row>
    <row r="215" spans="1:19" ht="25.5" x14ac:dyDescent="0.2">
      <c r="A215" s="20"/>
      <c r="B215" s="11"/>
      <c r="C215" s="10"/>
      <c r="D215" s="102"/>
      <c r="E215" s="102"/>
      <c r="F215" s="103" t="s">
        <v>261</v>
      </c>
      <c r="G215" s="103">
        <v>18</v>
      </c>
      <c r="H215" s="83"/>
      <c r="I215" s="117">
        <v>152.65</v>
      </c>
      <c r="J215" s="123">
        <f t="shared" si="32"/>
        <v>2747.7000000000003</v>
      </c>
      <c r="K215" s="87"/>
      <c r="L215" s="87"/>
      <c r="M215" s="87"/>
      <c r="N215" s="87"/>
      <c r="O215" s="87"/>
      <c r="P215" s="87"/>
      <c r="Q215" s="42"/>
      <c r="R215" s="31"/>
      <c r="S215" s="32"/>
    </row>
    <row r="216" spans="1:19" ht="25.5" x14ac:dyDescent="0.2">
      <c r="A216" s="20"/>
      <c r="B216" s="11"/>
      <c r="C216" s="10"/>
      <c r="D216" s="102"/>
      <c r="E216" s="102"/>
      <c r="F216" s="103" t="s">
        <v>262</v>
      </c>
      <c r="G216" s="103">
        <v>1</v>
      </c>
      <c r="H216" s="83"/>
      <c r="I216" s="117">
        <v>152.65</v>
      </c>
      <c r="J216" s="123">
        <f t="shared" si="32"/>
        <v>152.65</v>
      </c>
      <c r="K216" s="87"/>
      <c r="L216" s="87"/>
      <c r="M216" s="87"/>
      <c r="N216" s="87"/>
      <c r="O216" s="87"/>
      <c r="P216" s="87"/>
      <c r="Q216" s="42"/>
      <c r="R216" s="31"/>
      <c r="S216" s="32"/>
    </row>
    <row r="217" spans="1:19" ht="38.25" x14ac:dyDescent="0.2">
      <c r="A217" s="20"/>
      <c r="B217" s="11"/>
      <c r="C217" s="10"/>
      <c r="D217" s="102"/>
      <c r="E217" s="102"/>
      <c r="F217" s="103" t="s">
        <v>263</v>
      </c>
      <c r="G217" s="103">
        <v>139</v>
      </c>
      <c r="H217" s="83"/>
      <c r="I217" s="117">
        <v>152.65</v>
      </c>
      <c r="J217" s="123">
        <f t="shared" si="32"/>
        <v>21218.350000000002</v>
      </c>
      <c r="K217" s="87"/>
      <c r="L217" s="87"/>
      <c r="M217" s="87"/>
      <c r="N217" s="87"/>
      <c r="O217" s="87"/>
      <c r="P217" s="87"/>
      <c r="Q217" s="42"/>
      <c r="R217" s="31"/>
      <c r="S217" s="32"/>
    </row>
    <row r="218" spans="1:19" x14ac:dyDescent="0.2">
      <c r="A218" s="20"/>
      <c r="B218" s="11"/>
      <c r="C218" s="10"/>
      <c r="D218" s="102"/>
      <c r="E218" s="102"/>
      <c r="F218" s="103" t="s">
        <v>264</v>
      </c>
      <c r="G218" s="103">
        <v>2</v>
      </c>
      <c r="H218" s="83"/>
      <c r="I218" s="117">
        <v>152.65</v>
      </c>
      <c r="J218" s="123">
        <f t="shared" si="32"/>
        <v>305.3</v>
      </c>
      <c r="K218" s="87"/>
      <c r="L218" s="87"/>
      <c r="M218" s="87"/>
      <c r="N218" s="87"/>
      <c r="O218" s="87"/>
      <c r="P218" s="87"/>
      <c r="Q218" s="42"/>
      <c r="R218" s="31"/>
      <c r="S218" s="32"/>
    </row>
    <row r="219" spans="1:19" x14ac:dyDescent="0.25">
      <c r="A219" s="20"/>
      <c r="B219" s="11"/>
      <c r="C219" s="10"/>
      <c r="D219" s="102"/>
      <c r="E219" s="102"/>
      <c r="F219" s="103" t="s">
        <v>265</v>
      </c>
      <c r="G219" s="103">
        <v>131</v>
      </c>
      <c r="H219" s="83"/>
      <c r="I219" s="76">
        <v>300</v>
      </c>
      <c r="J219" s="123">
        <f t="shared" si="32"/>
        <v>39300</v>
      </c>
      <c r="K219" s="87"/>
      <c r="L219" s="87"/>
      <c r="M219" s="87"/>
      <c r="N219" s="87"/>
      <c r="O219" s="87"/>
      <c r="P219" s="87"/>
      <c r="Q219" s="42"/>
      <c r="R219" s="31"/>
      <c r="S219" s="32"/>
    </row>
    <row r="220" spans="1:19" x14ac:dyDescent="0.25">
      <c r="A220" s="20"/>
      <c r="B220" s="11"/>
      <c r="C220" s="10"/>
      <c r="D220" s="102"/>
      <c r="E220" s="102"/>
      <c r="F220" s="103" t="s">
        <v>266</v>
      </c>
      <c r="G220" s="103">
        <v>18</v>
      </c>
      <c r="H220" s="83"/>
      <c r="I220" s="76">
        <v>300</v>
      </c>
      <c r="J220" s="123">
        <f t="shared" si="32"/>
        <v>5400</v>
      </c>
      <c r="K220" s="87"/>
      <c r="L220" s="87"/>
      <c r="M220" s="87"/>
      <c r="N220" s="87"/>
      <c r="O220" s="87"/>
      <c r="P220" s="87"/>
      <c r="Q220" s="42"/>
      <c r="R220" s="31"/>
      <c r="S220" s="32"/>
    </row>
    <row r="221" spans="1:19" x14ac:dyDescent="0.25">
      <c r="A221" s="20"/>
      <c r="B221" s="11"/>
      <c r="C221" s="10"/>
      <c r="D221" s="102"/>
      <c r="E221" s="102"/>
      <c r="F221" s="103" t="s">
        <v>267</v>
      </c>
      <c r="G221" s="103">
        <v>1</v>
      </c>
      <c r="H221" s="83"/>
      <c r="I221" s="76">
        <v>300</v>
      </c>
      <c r="J221" s="123">
        <f t="shared" si="32"/>
        <v>300</v>
      </c>
      <c r="K221" s="87"/>
      <c r="L221" s="87"/>
      <c r="M221" s="87"/>
      <c r="N221" s="87"/>
      <c r="O221" s="87"/>
      <c r="P221" s="87"/>
      <c r="Q221" s="42"/>
      <c r="R221" s="31"/>
      <c r="S221" s="32"/>
    </row>
    <row r="222" spans="1:19" ht="38.25" x14ac:dyDescent="0.25">
      <c r="A222" s="20"/>
      <c r="B222" s="11"/>
      <c r="C222" s="10"/>
      <c r="D222" s="102"/>
      <c r="E222" s="102"/>
      <c r="F222" s="103" t="s">
        <v>268</v>
      </c>
      <c r="G222" s="103">
        <v>343</v>
      </c>
      <c r="H222" s="83"/>
      <c r="I222" s="76">
        <v>300</v>
      </c>
      <c r="J222" s="123">
        <f t="shared" si="32"/>
        <v>102900</v>
      </c>
      <c r="K222" s="87"/>
      <c r="L222" s="87"/>
      <c r="M222" s="87"/>
      <c r="N222" s="87"/>
      <c r="O222" s="87"/>
      <c r="P222" s="87"/>
      <c r="Q222" s="42"/>
      <c r="R222" s="31"/>
      <c r="S222" s="32"/>
    </row>
    <row r="223" spans="1:19" x14ac:dyDescent="0.25">
      <c r="A223" s="20"/>
      <c r="B223" s="11"/>
      <c r="C223" s="10"/>
      <c r="D223" s="102"/>
      <c r="E223" s="102"/>
      <c r="F223" s="103" t="s">
        <v>269</v>
      </c>
      <c r="G223" s="103">
        <v>1</v>
      </c>
      <c r="H223" s="83"/>
      <c r="I223" s="76">
        <v>300</v>
      </c>
      <c r="J223" s="123">
        <f t="shared" si="32"/>
        <v>300</v>
      </c>
      <c r="K223" s="87"/>
      <c r="L223" s="87"/>
      <c r="M223" s="87"/>
      <c r="N223" s="87"/>
      <c r="O223" s="87"/>
      <c r="P223" s="87"/>
      <c r="Q223" s="42"/>
      <c r="R223" s="31"/>
      <c r="S223" s="32"/>
    </row>
    <row r="224" spans="1:19" ht="25.5" x14ac:dyDescent="0.25">
      <c r="A224" s="20"/>
      <c r="B224" s="11"/>
      <c r="C224" s="10"/>
      <c r="D224" s="102"/>
      <c r="E224" s="102"/>
      <c r="F224" s="103" t="s">
        <v>270</v>
      </c>
      <c r="G224" s="103">
        <v>1</v>
      </c>
      <c r="H224" s="83"/>
      <c r="I224" s="76">
        <v>300</v>
      </c>
      <c r="J224" s="123">
        <f t="shared" si="32"/>
        <v>300</v>
      </c>
      <c r="K224" s="87"/>
      <c r="L224" s="87"/>
      <c r="M224" s="87"/>
      <c r="N224" s="87"/>
      <c r="O224" s="87"/>
      <c r="P224" s="87"/>
      <c r="Q224" s="42"/>
      <c r="R224" s="31"/>
      <c r="S224" s="32"/>
    </row>
    <row r="225" spans="1:19" ht="25.5" x14ac:dyDescent="0.25">
      <c r="A225" s="20"/>
      <c r="B225" s="11"/>
      <c r="C225" s="10"/>
      <c r="D225" s="102"/>
      <c r="E225" s="102"/>
      <c r="F225" s="103" t="s">
        <v>271</v>
      </c>
      <c r="G225" s="103">
        <v>2</v>
      </c>
      <c r="H225" s="83"/>
      <c r="I225" s="76">
        <v>300</v>
      </c>
      <c r="J225" s="123">
        <f t="shared" si="32"/>
        <v>600</v>
      </c>
      <c r="K225" s="87"/>
      <c r="L225" s="87"/>
      <c r="M225" s="87"/>
      <c r="N225" s="87"/>
      <c r="O225" s="87"/>
      <c r="P225" s="87"/>
      <c r="Q225" s="42"/>
      <c r="R225" s="31"/>
      <c r="S225" s="32"/>
    </row>
    <row r="226" spans="1:19" ht="25.5" x14ac:dyDescent="0.25">
      <c r="A226" s="20"/>
      <c r="B226" s="11"/>
      <c r="C226" s="10"/>
      <c r="D226" s="102"/>
      <c r="E226" s="102"/>
      <c r="F226" s="103" t="s">
        <v>272</v>
      </c>
      <c r="G226" s="103">
        <v>24</v>
      </c>
      <c r="H226" s="83"/>
      <c r="I226" s="76">
        <v>300</v>
      </c>
      <c r="J226" s="123">
        <f t="shared" si="32"/>
        <v>7200</v>
      </c>
      <c r="K226" s="87"/>
      <c r="L226" s="87"/>
      <c r="M226" s="87"/>
      <c r="N226" s="87"/>
      <c r="O226" s="87"/>
      <c r="P226" s="87"/>
      <c r="Q226" s="42"/>
      <c r="R226" s="31"/>
      <c r="S226" s="32"/>
    </row>
    <row r="227" spans="1:19" ht="25.5" x14ac:dyDescent="0.25">
      <c r="A227" s="20"/>
      <c r="B227" s="11"/>
      <c r="C227" s="10"/>
      <c r="D227" s="102"/>
      <c r="E227" s="102"/>
      <c r="F227" s="103" t="s">
        <v>273</v>
      </c>
      <c r="G227" s="103">
        <v>6</v>
      </c>
      <c r="H227" s="83"/>
      <c r="I227" s="76">
        <v>300</v>
      </c>
      <c r="J227" s="123">
        <f t="shared" si="32"/>
        <v>1800</v>
      </c>
      <c r="K227" s="87"/>
      <c r="L227" s="87"/>
      <c r="M227" s="87"/>
      <c r="N227" s="87"/>
      <c r="O227" s="87"/>
      <c r="P227" s="87"/>
      <c r="Q227" s="42"/>
      <c r="R227" s="31"/>
      <c r="S227" s="32"/>
    </row>
    <row r="228" spans="1:19" ht="25.5" x14ac:dyDescent="0.25">
      <c r="A228" s="20"/>
      <c r="B228" s="11"/>
      <c r="C228" s="10"/>
      <c r="D228" s="102"/>
      <c r="E228" s="102"/>
      <c r="F228" s="103" t="s">
        <v>274</v>
      </c>
      <c r="G228" s="103">
        <v>4</v>
      </c>
      <c r="H228" s="83"/>
      <c r="I228" s="76">
        <v>300</v>
      </c>
      <c r="J228" s="123">
        <f t="shared" si="32"/>
        <v>1200</v>
      </c>
      <c r="K228" s="87"/>
      <c r="L228" s="87"/>
      <c r="M228" s="87"/>
      <c r="N228" s="87"/>
      <c r="O228" s="87"/>
      <c r="P228" s="87"/>
      <c r="Q228" s="42"/>
      <c r="R228" s="31"/>
      <c r="S228" s="32"/>
    </row>
    <row r="229" spans="1:19" ht="25.5" x14ac:dyDescent="0.25">
      <c r="A229" s="20"/>
      <c r="B229" s="11"/>
      <c r="C229" s="10"/>
      <c r="D229" s="102"/>
      <c r="E229" s="102"/>
      <c r="F229" s="103" t="s">
        <v>275</v>
      </c>
      <c r="G229" s="103">
        <v>2</v>
      </c>
      <c r="H229" s="83"/>
      <c r="I229" s="76">
        <v>300</v>
      </c>
      <c r="J229" s="123">
        <f t="shared" si="32"/>
        <v>600</v>
      </c>
      <c r="K229" s="87"/>
      <c r="L229" s="87"/>
      <c r="M229" s="87"/>
      <c r="N229" s="87"/>
      <c r="O229" s="87"/>
      <c r="P229" s="87"/>
      <c r="Q229" s="42"/>
      <c r="R229" s="31"/>
      <c r="S229" s="32"/>
    </row>
    <row r="230" spans="1:19" ht="25.5" x14ac:dyDescent="0.25">
      <c r="A230" s="20"/>
      <c r="B230" s="11"/>
      <c r="C230" s="10"/>
      <c r="D230" s="102"/>
      <c r="E230" s="102"/>
      <c r="F230" s="103" t="s">
        <v>276</v>
      </c>
      <c r="G230" s="103">
        <v>5</v>
      </c>
      <c r="H230" s="83"/>
      <c r="I230" s="76">
        <v>300</v>
      </c>
      <c r="J230" s="123">
        <f t="shared" si="32"/>
        <v>1500</v>
      </c>
      <c r="K230" s="87"/>
      <c r="L230" s="87"/>
      <c r="M230" s="87"/>
      <c r="N230" s="87"/>
      <c r="O230" s="87"/>
      <c r="P230" s="87"/>
      <c r="Q230" s="42"/>
      <c r="R230" s="31"/>
      <c r="S230" s="32"/>
    </row>
    <row r="231" spans="1:19" ht="51" x14ac:dyDescent="0.25">
      <c r="A231" s="20"/>
      <c r="B231" s="11"/>
      <c r="C231" s="10"/>
      <c r="D231" s="102"/>
      <c r="E231" s="102"/>
      <c r="F231" s="103" t="s">
        <v>277</v>
      </c>
      <c r="G231" s="103">
        <v>4</v>
      </c>
      <c r="H231" s="83"/>
      <c r="I231" s="76">
        <v>300</v>
      </c>
      <c r="J231" s="123">
        <f t="shared" si="32"/>
        <v>1200</v>
      </c>
      <c r="K231" s="87"/>
      <c r="L231" s="87"/>
      <c r="M231" s="87"/>
      <c r="N231" s="87"/>
      <c r="O231" s="87"/>
      <c r="P231" s="87"/>
      <c r="Q231" s="42"/>
      <c r="R231" s="31"/>
      <c r="S231" s="32"/>
    </row>
    <row r="232" spans="1:19" ht="51" x14ac:dyDescent="0.25">
      <c r="A232" s="20"/>
      <c r="B232" s="11"/>
      <c r="C232" s="10"/>
      <c r="D232" s="102"/>
      <c r="E232" s="102"/>
      <c r="F232" s="103" t="s">
        <v>278</v>
      </c>
      <c r="G232" s="103">
        <v>24</v>
      </c>
      <c r="H232" s="83"/>
      <c r="I232" s="76">
        <v>300</v>
      </c>
      <c r="J232" s="123">
        <f t="shared" si="32"/>
        <v>7200</v>
      </c>
      <c r="K232" s="87"/>
      <c r="L232" s="87"/>
      <c r="M232" s="87"/>
      <c r="N232" s="87"/>
      <c r="O232" s="87"/>
      <c r="P232" s="87"/>
      <c r="Q232" s="42"/>
      <c r="R232" s="31"/>
      <c r="S232" s="32"/>
    </row>
    <row r="233" spans="1:19" ht="51" x14ac:dyDescent="0.25">
      <c r="A233" s="20"/>
      <c r="B233" s="11"/>
      <c r="C233" s="10"/>
      <c r="D233" s="102"/>
      <c r="E233" s="102"/>
      <c r="F233" s="103" t="s">
        <v>279</v>
      </c>
      <c r="G233" s="103">
        <v>20</v>
      </c>
      <c r="H233" s="83"/>
      <c r="I233" s="76">
        <v>300</v>
      </c>
      <c r="J233" s="123">
        <f t="shared" si="32"/>
        <v>6000</v>
      </c>
      <c r="K233" s="87"/>
      <c r="L233" s="87"/>
      <c r="M233" s="87"/>
      <c r="N233" s="87"/>
      <c r="O233" s="87"/>
      <c r="P233" s="87"/>
      <c r="Q233" s="42"/>
      <c r="R233" s="31"/>
      <c r="S233" s="32"/>
    </row>
    <row r="234" spans="1:19" ht="25.5" x14ac:dyDescent="0.25">
      <c r="A234" s="20"/>
      <c r="B234" s="11"/>
      <c r="C234" s="10"/>
      <c r="D234" s="102"/>
      <c r="E234" s="102"/>
      <c r="F234" s="103" t="s">
        <v>280</v>
      </c>
      <c r="G234" s="103">
        <v>12</v>
      </c>
      <c r="H234" s="83"/>
      <c r="I234" s="76">
        <v>300</v>
      </c>
      <c r="J234" s="123">
        <f t="shared" si="32"/>
        <v>3600</v>
      </c>
      <c r="K234" s="87"/>
      <c r="L234" s="87"/>
      <c r="M234" s="87"/>
      <c r="N234" s="87"/>
      <c r="O234" s="87"/>
      <c r="P234" s="87"/>
      <c r="Q234" s="42"/>
      <c r="R234" s="31"/>
      <c r="S234" s="32"/>
    </row>
    <row r="235" spans="1:19" ht="51" x14ac:dyDescent="0.25">
      <c r="A235" s="20"/>
      <c r="B235" s="11"/>
      <c r="C235" s="10"/>
      <c r="D235" s="102"/>
      <c r="E235" s="102"/>
      <c r="F235" s="103" t="s">
        <v>281</v>
      </c>
      <c r="G235" s="103">
        <v>22</v>
      </c>
      <c r="H235" s="83"/>
      <c r="I235" s="76">
        <v>300</v>
      </c>
      <c r="J235" s="123">
        <f t="shared" si="32"/>
        <v>6600</v>
      </c>
      <c r="K235" s="87"/>
      <c r="L235" s="87"/>
      <c r="M235" s="87"/>
      <c r="N235" s="87"/>
      <c r="O235" s="87"/>
      <c r="P235" s="87"/>
      <c r="Q235" s="42"/>
      <c r="R235" s="31"/>
      <c r="S235" s="32"/>
    </row>
    <row r="236" spans="1:19" ht="38.25" x14ac:dyDescent="0.25">
      <c r="A236" s="20"/>
      <c r="B236" s="11"/>
      <c r="C236" s="10"/>
      <c r="D236" s="102"/>
      <c r="E236" s="102"/>
      <c r="F236" s="103" t="s">
        <v>282</v>
      </c>
      <c r="G236" s="103">
        <v>15</v>
      </c>
      <c r="H236" s="83"/>
      <c r="I236" s="76">
        <v>300</v>
      </c>
      <c r="J236" s="123">
        <f t="shared" si="32"/>
        <v>4500</v>
      </c>
      <c r="K236" s="87"/>
      <c r="L236" s="87"/>
      <c r="M236" s="87"/>
      <c r="N236" s="87"/>
      <c r="O236" s="87"/>
      <c r="P236" s="87"/>
      <c r="Q236" s="42"/>
      <c r="R236" s="31"/>
      <c r="S236" s="32"/>
    </row>
    <row r="237" spans="1:19" ht="25.5" x14ac:dyDescent="0.2">
      <c r="A237" s="20"/>
      <c r="B237" s="11"/>
      <c r="C237" s="10"/>
      <c r="D237" s="102"/>
      <c r="E237" s="102"/>
      <c r="F237" s="103" t="s">
        <v>283</v>
      </c>
      <c r="G237" s="103">
        <v>6</v>
      </c>
      <c r="H237" s="83"/>
      <c r="I237" s="117">
        <v>152.65</v>
      </c>
      <c r="J237" s="123">
        <f t="shared" si="32"/>
        <v>915.90000000000009</v>
      </c>
      <c r="K237" s="87"/>
      <c r="L237" s="87"/>
      <c r="M237" s="87"/>
      <c r="N237" s="87"/>
      <c r="O237" s="87"/>
      <c r="P237" s="87"/>
      <c r="Q237" s="42"/>
      <c r="R237" s="31"/>
      <c r="S237" s="32"/>
    </row>
    <row r="238" spans="1:19" ht="25.5" x14ac:dyDescent="0.2">
      <c r="A238" s="20"/>
      <c r="B238" s="11"/>
      <c r="C238" s="10"/>
      <c r="D238" s="102"/>
      <c r="E238" s="102"/>
      <c r="F238" s="103" t="s">
        <v>284</v>
      </c>
      <c r="G238" s="103">
        <v>47</v>
      </c>
      <c r="H238" s="83"/>
      <c r="I238" s="117">
        <v>152.65</v>
      </c>
      <c r="J238" s="123">
        <f t="shared" si="32"/>
        <v>7174.55</v>
      </c>
      <c r="K238" s="87"/>
      <c r="L238" s="87"/>
      <c r="M238" s="87"/>
      <c r="N238" s="87"/>
      <c r="O238" s="87"/>
      <c r="P238" s="87"/>
      <c r="Q238" s="42"/>
      <c r="R238" s="31"/>
      <c r="S238" s="32"/>
    </row>
    <row r="239" spans="1:19" ht="38.25" x14ac:dyDescent="0.2">
      <c r="A239" s="20"/>
      <c r="B239" s="11"/>
      <c r="C239" s="10"/>
      <c r="D239" s="102"/>
      <c r="E239" s="102"/>
      <c r="F239" s="103" t="s">
        <v>285</v>
      </c>
      <c r="G239" s="103">
        <v>47</v>
      </c>
      <c r="H239" s="83"/>
      <c r="I239" s="117">
        <v>152.65</v>
      </c>
      <c r="J239" s="123">
        <f t="shared" si="32"/>
        <v>7174.55</v>
      </c>
      <c r="K239" s="87"/>
      <c r="L239" s="87"/>
      <c r="M239" s="87"/>
      <c r="N239" s="87"/>
      <c r="O239" s="87"/>
      <c r="P239" s="87"/>
      <c r="Q239" s="42"/>
      <c r="R239" s="31"/>
      <c r="S239" s="32"/>
    </row>
    <row r="240" spans="1:19" ht="25.5" x14ac:dyDescent="0.2">
      <c r="A240" s="20"/>
      <c r="B240" s="11"/>
      <c r="C240" s="10"/>
      <c r="D240" s="102"/>
      <c r="E240" s="102"/>
      <c r="F240" s="103" t="s">
        <v>286</v>
      </c>
      <c r="G240" s="103">
        <v>57</v>
      </c>
      <c r="H240" s="83"/>
      <c r="I240" s="117">
        <v>152.65</v>
      </c>
      <c r="J240" s="123">
        <f t="shared" si="32"/>
        <v>8701.0500000000011</v>
      </c>
      <c r="K240" s="87"/>
      <c r="L240" s="87"/>
      <c r="M240" s="87"/>
      <c r="N240" s="87"/>
      <c r="O240" s="87"/>
      <c r="P240" s="87"/>
      <c r="Q240" s="42"/>
      <c r="R240" s="31"/>
      <c r="S240" s="32"/>
    </row>
    <row r="241" spans="1:19" ht="25.5" x14ac:dyDescent="0.2">
      <c r="A241" s="20"/>
      <c r="B241" s="11"/>
      <c r="C241" s="10"/>
      <c r="D241" s="102"/>
      <c r="E241" s="102"/>
      <c r="F241" s="103" t="s">
        <v>287</v>
      </c>
      <c r="G241" s="103">
        <v>24</v>
      </c>
      <c r="H241" s="83"/>
      <c r="I241" s="117">
        <v>152.65</v>
      </c>
      <c r="J241" s="123">
        <f t="shared" si="32"/>
        <v>3663.6000000000004</v>
      </c>
      <c r="K241" s="87"/>
      <c r="L241" s="87"/>
      <c r="M241" s="87"/>
      <c r="N241" s="87"/>
      <c r="O241" s="87"/>
      <c r="P241" s="87"/>
      <c r="Q241" s="42"/>
      <c r="R241" s="31"/>
      <c r="S241" s="32"/>
    </row>
    <row r="242" spans="1:19" ht="38.25" x14ac:dyDescent="0.2">
      <c r="A242" s="20"/>
      <c r="B242" s="11"/>
      <c r="C242" s="10"/>
      <c r="D242" s="102"/>
      <c r="E242" s="102"/>
      <c r="F242" s="103" t="s">
        <v>288</v>
      </c>
      <c r="G242" s="103">
        <v>7</v>
      </c>
      <c r="H242" s="83"/>
      <c r="I242" s="117">
        <v>152.65</v>
      </c>
      <c r="J242" s="123">
        <f t="shared" si="32"/>
        <v>1068.55</v>
      </c>
      <c r="K242" s="87"/>
      <c r="L242" s="87"/>
      <c r="M242" s="87"/>
      <c r="N242" s="87"/>
      <c r="O242" s="87"/>
      <c r="P242" s="87"/>
      <c r="Q242" s="42"/>
      <c r="R242" s="31"/>
      <c r="S242" s="32"/>
    </row>
    <row r="243" spans="1:19" ht="25.5" x14ac:dyDescent="0.2">
      <c r="A243" s="20"/>
      <c r="B243" s="11"/>
      <c r="C243" s="10"/>
      <c r="D243" s="102"/>
      <c r="E243" s="102"/>
      <c r="F243" s="103" t="s">
        <v>289</v>
      </c>
      <c r="G243" s="103">
        <v>24</v>
      </c>
      <c r="H243" s="83"/>
      <c r="I243" s="117">
        <v>152.65</v>
      </c>
      <c r="J243" s="123">
        <f t="shared" si="32"/>
        <v>3663.6000000000004</v>
      </c>
      <c r="K243" s="87"/>
      <c r="L243" s="87"/>
      <c r="M243" s="87"/>
      <c r="N243" s="87"/>
      <c r="O243" s="87"/>
      <c r="P243" s="87"/>
      <c r="Q243" s="42"/>
      <c r="R243" s="31"/>
      <c r="S243" s="32"/>
    </row>
    <row r="244" spans="1:19" ht="25.5" x14ac:dyDescent="0.2">
      <c r="A244" s="20"/>
      <c r="B244" s="11"/>
      <c r="C244" s="10"/>
      <c r="D244" s="102"/>
      <c r="E244" s="102"/>
      <c r="F244" s="103" t="s">
        <v>290</v>
      </c>
      <c r="G244" s="103">
        <v>284</v>
      </c>
      <c r="H244" s="83"/>
      <c r="I244" s="117">
        <v>152.65</v>
      </c>
      <c r="J244" s="123">
        <f t="shared" si="32"/>
        <v>43352.6</v>
      </c>
      <c r="K244" s="87"/>
      <c r="L244" s="87"/>
      <c r="M244" s="87"/>
      <c r="N244" s="87"/>
      <c r="O244" s="87"/>
      <c r="P244" s="87"/>
      <c r="Q244" s="42"/>
      <c r="R244" s="31"/>
      <c r="S244" s="32"/>
    </row>
    <row r="245" spans="1:19" ht="25.5" x14ac:dyDescent="0.2">
      <c r="A245" s="20"/>
      <c r="B245" s="11"/>
      <c r="C245" s="10"/>
      <c r="D245" s="102"/>
      <c r="E245" s="102"/>
      <c r="F245" s="103" t="s">
        <v>291</v>
      </c>
      <c r="G245" s="103">
        <v>83</v>
      </c>
      <c r="H245" s="83"/>
      <c r="I245" s="117">
        <v>152.65</v>
      </c>
      <c r="J245" s="123">
        <f t="shared" si="32"/>
        <v>12669.95</v>
      </c>
      <c r="K245" s="87"/>
      <c r="L245" s="87"/>
      <c r="M245" s="87"/>
      <c r="N245" s="87"/>
      <c r="O245" s="87"/>
      <c r="P245" s="87"/>
      <c r="Q245" s="42"/>
      <c r="R245" s="31"/>
      <c r="S245" s="32"/>
    </row>
    <row r="246" spans="1:19" ht="38.25" x14ac:dyDescent="0.2">
      <c r="A246" s="20"/>
      <c r="B246" s="11"/>
      <c r="C246" s="10"/>
      <c r="D246" s="102"/>
      <c r="E246" s="102"/>
      <c r="F246" s="103" t="s">
        <v>292</v>
      </c>
      <c r="G246" s="103">
        <v>93</v>
      </c>
      <c r="H246" s="83"/>
      <c r="I246" s="117">
        <v>152.65</v>
      </c>
      <c r="J246" s="123">
        <f t="shared" si="32"/>
        <v>14196.45</v>
      </c>
      <c r="K246" s="87"/>
      <c r="L246" s="87"/>
      <c r="M246" s="87"/>
      <c r="N246" s="87"/>
      <c r="O246" s="87"/>
      <c r="P246" s="87"/>
      <c r="Q246" s="42"/>
      <c r="R246" s="31"/>
      <c r="S246" s="32"/>
    </row>
    <row r="247" spans="1:19" ht="38.25" x14ac:dyDescent="0.2">
      <c r="A247" s="20"/>
      <c r="B247" s="11"/>
      <c r="C247" s="10"/>
      <c r="D247" s="102"/>
      <c r="E247" s="102"/>
      <c r="F247" s="103" t="s">
        <v>293</v>
      </c>
      <c r="G247" s="103">
        <v>29</v>
      </c>
      <c r="H247" s="83"/>
      <c r="I247" s="117">
        <v>152.65</v>
      </c>
      <c r="J247" s="123">
        <f t="shared" si="32"/>
        <v>4426.8500000000004</v>
      </c>
      <c r="K247" s="87"/>
      <c r="L247" s="87"/>
      <c r="M247" s="87"/>
      <c r="N247" s="87"/>
      <c r="O247" s="87"/>
      <c r="P247" s="87"/>
      <c r="Q247" s="42"/>
      <c r="R247" s="31"/>
      <c r="S247" s="32"/>
    </row>
    <row r="248" spans="1:19" ht="25.5" x14ac:dyDescent="0.2">
      <c r="A248" s="20"/>
      <c r="B248" s="11"/>
      <c r="C248" s="10"/>
      <c r="D248" s="102"/>
      <c r="E248" s="102"/>
      <c r="F248" s="103" t="s">
        <v>294</v>
      </c>
      <c r="G248" s="103">
        <v>40</v>
      </c>
      <c r="H248" s="83"/>
      <c r="I248" s="117">
        <v>152.65</v>
      </c>
      <c r="J248" s="123">
        <f t="shared" si="32"/>
        <v>6106</v>
      </c>
      <c r="K248" s="87"/>
      <c r="L248" s="87"/>
      <c r="M248" s="87"/>
      <c r="N248" s="87"/>
      <c r="O248" s="87"/>
      <c r="P248" s="87"/>
      <c r="Q248" s="42"/>
      <c r="R248" s="31"/>
      <c r="S248" s="32"/>
    </row>
    <row r="249" spans="1:19" ht="25.5" x14ac:dyDescent="0.2">
      <c r="A249" s="20"/>
      <c r="B249" s="11"/>
      <c r="C249" s="10"/>
      <c r="D249" s="102"/>
      <c r="E249" s="102"/>
      <c r="F249" s="103" t="s">
        <v>295</v>
      </c>
      <c r="G249" s="103">
        <v>3</v>
      </c>
      <c r="H249" s="83"/>
      <c r="I249" s="117">
        <v>152.65</v>
      </c>
      <c r="J249" s="123">
        <f t="shared" si="32"/>
        <v>457.95000000000005</v>
      </c>
      <c r="K249" s="87"/>
      <c r="L249" s="87"/>
      <c r="M249" s="87"/>
      <c r="N249" s="87"/>
      <c r="O249" s="87"/>
      <c r="P249" s="87"/>
      <c r="Q249" s="42"/>
      <c r="R249" s="31"/>
      <c r="S249" s="32"/>
    </row>
    <row r="250" spans="1:19" ht="25.5" x14ac:dyDescent="0.2">
      <c r="A250" s="20"/>
      <c r="B250" s="11"/>
      <c r="C250" s="10"/>
      <c r="D250" s="102"/>
      <c r="E250" s="102"/>
      <c r="F250" s="103" t="s">
        <v>296</v>
      </c>
      <c r="G250" s="103">
        <v>11</v>
      </c>
      <c r="H250" s="83"/>
      <c r="I250" s="117">
        <v>152.65</v>
      </c>
      <c r="J250" s="123">
        <f t="shared" si="32"/>
        <v>1679.15</v>
      </c>
      <c r="K250" s="87"/>
      <c r="L250" s="87"/>
      <c r="M250" s="87"/>
      <c r="N250" s="87"/>
      <c r="O250" s="87"/>
      <c r="P250" s="87"/>
      <c r="Q250" s="42"/>
      <c r="R250" s="31"/>
      <c r="S250" s="32"/>
    </row>
    <row r="251" spans="1:19" ht="25.5" x14ac:dyDescent="0.2">
      <c r="A251" s="20"/>
      <c r="B251" s="11"/>
      <c r="C251" s="10"/>
      <c r="D251" s="102"/>
      <c r="E251" s="102"/>
      <c r="F251" s="103" t="s">
        <v>297</v>
      </c>
      <c r="G251" s="103">
        <v>32</v>
      </c>
      <c r="H251" s="83"/>
      <c r="I251" s="117">
        <v>152.65</v>
      </c>
      <c r="J251" s="123">
        <f t="shared" si="32"/>
        <v>4884.8</v>
      </c>
      <c r="K251" s="87"/>
      <c r="L251" s="87"/>
      <c r="M251" s="87"/>
      <c r="N251" s="87"/>
      <c r="O251" s="87"/>
      <c r="P251" s="87"/>
      <c r="Q251" s="42"/>
      <c r="R251" s="31"/>
      <c r="S251" s="32"/>
    </row>
    <row r="252" spans="1:19" ht="38.25" x14ac:dyDescent="0.2">
      <c r="A252" s="20"/>
      <c r="B252" s="11"/>
      <c r="C252" s="10"/>
      <c r="D252" s="102"/>
      <c r="E252" s="102"/>
      <c r="F252" s="103" t="s">
        <v>298</v>
      </c>
      <c r="G252" s="103">
        <v>4</v>
      </c>
      <c r="H252" s="83"/>
      <c r="I252" s="117">
        <v>152.65</v>
      </c>
      <c r="J252" s="123">
        <f t="shared" si="32"/>
        <v>610.6</v>
      </c>
      <c r="K252" s="87"/>
      <c r="L252" s="87"/>
      <c r="M252" s="87"/>
      <c r="N252" s="87"/>
      <c r="O252" s="87"/>
      <c r="P252" s="87"/>
      <c r="Q252" s="42"/>
      <c r="R252" s="31"/>
      <c r="S252" s="32"/>
    </row>
    <row r="253" spans="1:19" ht="25.5" x14ac:dyDescent="0.2">
      <c r="A253" s="20"/>
      <c r="B253" s="11"/>
      <c r="C253" s="10"/>
      <c r="D253" s="102"/>
      <c r="E253" s="102"/>
      <c r="F253" s="103" t="s">
        <v>299</v>
      </c>
      <c r="G253" s="103">
        <v>104</v>
      </c>
      <c r="H253" s="83"/>
      <c r="I253" s="117">
        <v>152.65</v>
      </c>
      <c r="J253" s="123">
        <f t="shared" si="32"/>
        <v>15875.6</v>
      </c>
      <c r="K253" s="87"/>
      <c r="L253" s="87"/>
      <c r="M253" s="87"/>
      <c r="N253" s="87"/>
      <c r="O253" s="87"/>
      <c r="P253" s="87"/>
      <c r="Q253" s="42"/>
      <c r="R253" s="31"/>
      <c r="S253" s="32"/>
    </row>
    <row r="254" spans="1:19" ht="25.5" x14ac:dyDescent="0.2">
      <c r="A254" s="20"/>
      <c r="B254" s="11"/>
      <c r="C254" s="10"/>
      <c r="D254" s="102"/>
      <c r="E254" s="102"/>
      <c r="F254" s="103" t="s">
        <v>300</v>
      </c>
      <c r="G254" s="103">
        <v>47</v>
      </c>
      <c r="H254" s="83"/>
      <c r="I254" s="117">
        <v>152.65</v>
      </c>
      <c r="J254" s="123">
        <f t="shared" si="32"/>
        <v>7174.55</v>
      </c>
      <c r="K254" s="87"/>
      <c r="L254" s="87"/>
      <c r="M254" s="87"/>
      <c r="N254" s="87"/>
      <c r="O254" s="87"/>
      <c r="P254" s="87"/>
      <c r="Q254" s="42"/>
      <c r="R254" s="31"/>
      <c r="S254" s="32"/>
    </row>
    <row r="255" spans="1:19" ht="38.25" x14ac:dyDescent="0.2">
      <c r="A255" s="20"/>
      <c r="B255" s="11"/>
      <c r="C255" s="10"/>
      <c r="D255" s="102"/>
      <c r="E255" s="102"/>
      <c r="F255" s="103" t="s">
        <v>301</v>
      </c>
      <c r="G255" s="103">
        <v>29</v>
      </c>
      <c r="H255" s="83"/>
      <c r="I255" s="117">
        <v>152.65</v>
      </c>
      <c r="J255" s="123">
        <f t="shared" si="32"/>
        <v>4426.8500000000004</v>
      </c>
      <c r="K255" s="87"/>
      <c r="L255" s="87"/>
      <c r="M255" s="87"/>
      <c r="N255" s="87"/>
      <c r="O255" s="87"/>
      <c r="P255" s="87"/>
      <c r="Q255" s="42"/>
      <c r="R255" s="31"/>
      <c r="S255" s="32"/>
    </row>
    <row r="256" spans="1:19" ht="38.25" x14ac:dyDescent="0.2">
      <c r="A256" s="20"/>
      <c r="B256" s="11"/>
      <c r="C256" s="10"/>
      <c r="D256" s="102"/>
      <c r="E256" s="102"/>
      <c r="F256" s="103" t="s">
        <v>302</v>
      </c>
      <c r="G256" s="103">
        <v>61</v>
      </c>
      <c r="H256" s="83"/>
      <c r="I256" s="117">
        <v>152.65</v>
      </c>
      <c r="J256" s="123">
        <f t="shared" si="32"/>
        <v>9311.65</v>
      </c>
      <c r="K256" s="87"/>
      <c r="L256" s="87"/>
      <c r="M256" s="87"/>
      <c r="N256" s="87"/>
      <c r="O256" s="87"/>
      <c r="P256" s="87"/>
      <c r="Q256" s="42"/>
      <c r="R256" s="31"/>
      <c r="S256" s="32"/>
    </row>
    <row r="257" spans="1:19" ht="38.25" x14ac:dyDescent="0.2">
      <c r="A257" s="20"/>
      <c r="B257" s="11"/>
      <c r="C257" s="10"/>
      <c r="D257" s="102"/>
      <c r="E257" s="102"/>
      <c r="F257" s="103" t="s">
        <v>303</v>
      </c>
      <c r="G257" s="103">
        <v>42</v>
      </c>
      <c r="H257" s="83"/>
      <c r="I257" s="117">
        <v>152.65</v>
      </c>
      <c r="J257" s="123">
        <f t="shared" si="32"/>
        <v>6411.3</v>
      </c>
      <c r="K257" s="87"/>
      <c r="L257" s="87"/>
      <c r="M257" s="87"/>
      <c r="N257" s="87"/>
      <c r="O257" s="87"/>
      <c r="P257" s="87"/>
      <c r="Q257" s="42"/>
      <c r="R257" s="31"/>
      <c r="S257" s="32"/>
    </row>
    <row r="258" spans="1:19" ht="25.5" x14ac:dyDescent="0.2">
      <c r="A258" s="20"/>
      <c r="B258" s="11"/>
      <c r="C258" s="10"/>
      <c r="D258" s="102"/>
      <c r="E258" s="102"/>
      <c r="F258" s="103" t="s">
        <v>304</v>
      </c>
      <c r="G258" s="103">
        <v>13</v>
      </c>
      <c r="H258" s="83"/>
      <c r="I258" s="117">
        <v>152.65</v>
      </c>
      <c r="J258" s="123">
        <f t="shared" si="32"/>
        <v>1984.45</v>
      </c>
      <c r="K258" s="87"/>
      <c r="L258" s="87"/>
      <c r="M258" s="87"/>
      <c r="N258" s="87"/>
      <c r="O258" s="87"/>
      <c r="P258" s="87"/>
      <c r="Q258" s="42"/>
      <c r="R258" s="31"/>
      <c r="S258" s="32"/>
    </row>
    <row r="259" spans="1:19" ht="63.75" x14ac:dyDescent="0.2">
      <c r="A259" s="20"/>
      <c r="B259" s="11"/>
      <c r="C259" s="10"/>
      <c r="D259" s="102"/>
      <c r="E259" s="102"/>
      <c r="F259" s="103" t="s">
        <v>305</v>
      </c>
      <c r="G259" s="103">
        <v>141</v>
      </c>
      <c r="H259" s="83"/>
      <c r="I259" s="117">
        <v>152.65</v>
      </c>
      <c r="J259" s="123">
        <f t="shared" si="32"/>
        <v>21523.65</v>
      </c>
      <c r="K259" s="87"/>
      <c r="L259" s="87"/>
      <c r="M259" s="87"/>
      <c r="N259" s="87"/>
      <c r="O259" s="87"/>
      <c r="P259" s="87"/>
      <c r="Q259" s="42"/>
      <c r="R259" s="31"/>
      <c r="S259" s="32"/>
    </row>
    <row r="260" spans="1:19" ht="25.5" x14ac:dyDescent="0.2">
      <c r="A260" s="20"/>
      <c r="B260" s="11"/>
      <c r="C260" s="10"/>
      <c r="D260" s="102"/>
      <c r="E260" s="102"/>
      <c r="F260" s="103" t="s">
        <v>306</v>
      </c>
      <c r="G260" s="103">
        <v>222</v>
      </c>
      <c r="H260" s="83"/>
      <c r="I260" s="117">
        <v>152.65</v>
      </c>
      <c r="J260" s="123">
        <f t="shared" si="32"/>
        <v>33888.300000000003</v>
      </c>
      <c r="K260" s="87"/>
      <c r="L260" s="87"/>
      <c r="M260" s="87"/>
      <c r="N260" s="87"/>
      <c r="O260" s="87"/>
      <c r="P260" s="87"/>
      <c r="Q260" s="42"/>
      <c r="R260" s="31"/>
      <c r="S260" s="32"/>
    </row>
    <row r="261" spans="1:19" ht="38.25" x14ac:dyDescent="0.2">
      <c r="A261" s="20"/>
      <c r="B261" s="11"/>
      <c r="C261" s="10"/>
      <c r="D261" s="102"/>
      <c r="E261" s="102"/>
      <c r="F261" s="103" t="s">
        <v>307</v>
      </c>
      <c r="G261" s="103">
        <v>175</v>
      </c>
      <c r="H261" s="83"/>
      <c r="I261" s="117">
        <v>152.65</v>
      </c>
      <c r="J261" s="123">
        <f t="shared" si="32"/>
        <v>26713.75</v>
      </c>
      <c r="K261" s="87"/>
      <c r="L261" s="87"/>
      <c r="M261" s="87"/>
      <c r="N261" s="87"/>
      <c r="O261" s="87"/>
      <c r="P261" s="87"/>
      <c r="Q261" s="42"/>
      <c r="R261" s="31"/>
      <c r="S261" s="32"/>
    </row>
    <row r="262" spans="1:19" ht="25.5" x14ac:dyDescent="0.2">
      <c r="A262" s="20"/>
      <c r="B262" s="11"/>
      <c r="C262" s="10"/>
      <c r="D262" s="102"/>
      <c r="E262" s="102"/>
      <c r="F262" s="103" t="s">
        <v>308</v>
      </c>
      <c r="G262" s="103">
        <v>192</v>
      </c>
      <c r="H262" s="83"/>
      <c r="I262" s="117">
        <v>152.65</v>
      </c>
      <c r="J262" s="123">
        <f t="shared" si="32"/>
        <v>29308.800000000003</v>
      </c>
      <c r="K262" s="87"/>
      <c r="L262" s="87"/>
      <c r="M262" s="87"/>
      <c r="N262" s="87"/>
      <c r="O262" s="87"/>
      <c r="P262" s="87"/>
      <c r="Q262" s="42"/>
      <c r="R262" s="31"/>
      <c r="S262" s="32"/>
    </row>
    <row r="263" spans="1:19" ht="25.5" x14ac:dyDescent="0.2">
      <c r="A263" s="20"/>
      <c r="B263" s="11"/>
      <c r="C263" s="10"/>
      <c r="D263" s="102"/>
      <c r="E263" s="102"/>
      <c r="F263" s="103" t="s">
        <v>309</v>
      </c>
      <c r="G263" s="103">
        <v>14</v>
      </c>
      <c r="H263" s="83"/>
      <c r="I263" s="117">
        <v>152.65</v>
      </c>
      <c r="J263" s="123">
        <f t="shared" si="32"/>
        <v>2137.1</v>
      </c>
      <c r="K263" s="87"/>
      <c r="L263" s="87"/>
      <c r="M263" s="87"/>
      <c r="N263" s="87"/>
      <c r="O263" s="87"/>
      <c r="P263" s="87"/>
      <c r="Q263" s="42"/>
      <c r="R263" s="31"/>
      <c r="S263" s="32"/>
    </row>
    <row r="264" spans="1:19" ht="38.25" x14ac:dyDescent="0.2">
      <c r="A264" s="20"/>
      <c r="B264" s="11"/>
      <c r="C264" s="10"/>
      <c r="D264" s="102"/>
      <c r="E264" s="102"/>
      <c r="F264" s="103" t="s">
        <v>310</v>
      </c>
      <c r="G264" s="103">
        <v>1790</v>
      </c>
      <c r="H264" s="83"/>
      <c r="I264" s="117">
        <v>152.65</v>
      </c>
      <c r="J264" s="123">
        <f t="shared" si="32"/>
        <v>273243.5</v>
      </c>
      <c r="K264" s="87"/>
      <c r="L264" s="87"/>
      <c r="M264" s="87"/>
      <c r="N264" s="87"/>
      <c r="O264" s="87"/>
      <c r="P264" s="87"/>
      <c r="Q264" s="42"/>
      <c r="R264" s="31"/>
      <c r="S264" s="32"/>
    </row>
    <row r="265" spans="1:19" ht="25.5" x14ac:dyDescent="0.2">
      <c r="A265" s="20"/>
      <c r="B265" s="11"/>
      <c r="C265" s="10"/>
      <c r="D265" s="102"/>
      <c r="E265" s="102"/>
      <c r="F265" s="103" t="s">
        <v>311</v>
      </c>
      <c r="G265" s="103">
        <v>20</v>
      </c>
      <c r="H265" s="83"/>
      <c r="I265" s="117">
        <v>152.65</v>
      </c>
      <c r="J265" s="123">
        <f t="shared" si="32"/>
        <v>3053</v>
      </c>
      <c r="K265" s="87"/>
      <c r="L265" s="87"/>
      <c r="M265" s="87"/>
      <c r="N265" s="87"/>
      <c r="O265" s="87"/>
      <c r="P265" s="87"/>
      <c r="Q265" s="42"/>
      <c r="R265" s="31"/>
      <c r="S265" s="32"/>
    </row>
    <row r="266" spans="1:19" ht="25.5" x14ac:dyDescent="0.2">
      <c r="A266" s="20"/>
      <c r="B266" s="11"/>
      <c r="C266" s="10"/>
      <c r="D266" s="102"/>
      <c r="E266" s="102"/>
      <c r="F266" s="103" t="s">
        <v>312</v>
      </c>
      <c r="G266" s="103">
        <v>16</v>
      </c>
      <c r="H266" s="83"/>
      <c r="I266" s="117">
        <v>152.65</v>
      </c>
      <c r="J266" s="123">
        <f t="shared" si="32"/>
        <v>2442.4</v>
      </c>
      <c r="K266" s="87"/>
      <c r="L266" s="87"/>
      <c r="M266" s="87"/>
      <c r="N266" s="87"/>
      <c r="O266" s="87"/>
      <c r="P266" s="87"/>
      <c r="Q266" s="42"/>
      <c r="R266" s="31"/>
      <c r="S266" s="32"/>
    </row>
    <row r="267" spans="1:19" ht="63.75" x14ac:dyDescent="0.2">
      <c r="A267" s="20"/>
      <c r="B267" s="11"/>
      <c r="C267" s="10"/>
      <c r="D267" s="102"/>
      <c r="E267" s="102"/>
      <c r="F267" s="103" t="s">
        <v>313</v>
      </c>
      <c r="G267" s="103">
        <v>3</v>
      </c>
      <c r="H267" s="83"/>
      <c r="I267" s="117">
        <v>152.65</v>
      </c>
      <c r="J267" s="123">
        <f t="shared" si="32"/>
        <v>457.95000000000005</v>
      </c>
      <c r="K267" s="87"/>
      <c r="L267" s="87"/>
      <c r="M267" s="87"/>
      <c r="N267" s="87"/>
      <c r="O267" s="87"/>
      <c r="P267" s="87"/>
      <c r="Q267" s="42"/>
      <c r="R267" s="31"/>
      <c r="S267" s="32"/>
    </row>
    <row r="268" spans="1:19" ht="25.5" x14ac:dyDescent="0.2">
      <c r="A268" s="20"/>
      <c r="B268" s="11"/>
      <c r="C268" s="10"/>
      <c r="D268" s="102"/>
      <c r="E268" s="102"/>
      <c r="F268" s="103" t="s">
        <v>314</v>
      </c>
      <c r="G268" s="103">
        <v>4</v>
      </c>
      <c r="H268" s="83"/>
      <c r="I268" s="117">
        <v>152.65</v>
      </c>
      <c r="J268" s="123">
        <f t="shared" si="32"/>
        <v>610.6</v>
      </c>
      <c r="K268" s="87"/>
      <c r="L268" s="87"/>
      <c r="M268" s="87"/>
      <c r="N268" s="87"/>
      <c r="O268" s="87"/>
      <c r="P268" s="87"/>
      <c r="Q268" s="42"/>
      <c r="R268" s="31"/>
      <c r="S268" s="32"/>
    </row>
    <row r="269" spans="1:19" ht="25.5" x14ac:dyDescent="0.25">
      <c r="A269" s="20"/>
      <c r="B269" s="11"/>
      <c r="C269" s="10"/>
      <c r="D269" s="102"/>
      <c r="E269" s="102"/>
      <c r="F269" s="103" t="s">
        <v>315</v>
      </c>
      <c r="G269" s="103">
        <v>1</v>
      </c>
      <c r="H269" s="83"/>
      <c r="I269" s="76">
        <v>300</v>
      </c>
      <c r="J269" s="123">
        <f t="shared" si="32"/>
        <v>300</v>
      </c>
      <c r="K269" s="87"/>
      <c r="L269" s="87"/>
      <c r="M269" s="87"/>
      <c r="N269" s="87"/>
      <c r="O269" s="87"/>
      <c r="P269" s="87"/>
      <c r="Q269" s="42"/>
      <c r="R269" s="31"/>
      <c r="S269" s="32"/>
    </row>
    <row r="270" spans="1:19" x14ac:dyDescent="0.25">
      <c r="A270" s="20"/>
      <c r="B270" s="11"/>
      <c r="C270" s="10"/>
      <c r="D270" s="102"/>
      <c r="E270" s="102"/>
      <c r="F270" s="103" t="s">
        <v>316</v>
      </c>
      <c r="G270" s="103">
        <v>2</v>
      </c>
      <c r="H270" s="83"/>
      <c r="I270" s="76">
        <v>300</v>
      </c>
      <c r="J270" s="123">
        <f t="shared" si="32"/>
        <v>600</v>
      </c>
      <c r="K270" s="87"/>
      <c r="L270" s="87"/>
      <c r="M270" s="87"/>
      <c r="N270" s="87"/>
      <c r="O270" s="87"/>
      <c r="P270" s="87"/>
      <c r="Q270" s="42"/>
      <c r="R270" s="31"/>
      <c r="S270" s="32"/>
    </row>
    <row r="271" spans="1:19" ht="25.5" x14ac:dyDescent="0.25">
      <c r="A271" s="20"/>
      <c r="B271" s="11"/>
      <c r="C271" s="10"/>
      <c r="D271" s="102"/>
      <c r="E271" s="102"/>
      <c r="F271" s="103" t="s">
        <v>317</v>
      </c>
      <c r="G271" s="103">
        <v>9</v>
      </c>
      <c r="H271" s="83"/>
      <c r="I271" s="76">
        <v>300</v>
      </c>
      <c r="J271" s="123">
        <f t="shared" si="32"/>
        <v>2700</v>
      </c>
      <c r="K271" s="87"/>
      <c r="L271" s="87"/>
      <c r="M271" s="87"/>
      <c r="N271" s="87"/>
      <c r="O271" s="87"/>
      <c r="P271" s="87"/>
      <c r="Q271" s="42"/>
      <c r="R271" s="31"/>
      <c r="S271" s="32"/>
    </row>
    <row r="272" spans="1:19" ht="25.5" x14ac:dyDescent="0.25">
      <c r="A272" s="20"/>
      <c r="B272" s="11"/>
      <c r="C272" s="10"/>
      <c r="D272" s="102"/>
      <c r="E272" s="102"/>
      <c r="F272" s="103" t="s">
        <v>318</v>
      </c>
      <c r="G272" s="103">
        <v>1</v>
      </c>
      <c r="H272" s="83"/>
      <c r="I272" s="76">
        <v>300</v>
      </c>
      <c r="J272" s="123">
        <f t="shared" si="32"/>
        <v>300</v>
      </c>
      <c r="K272" s="87"/>
      <c r="L272" s="87"/>
      <c r="M272" s="87"/>
      <c r="N272" s="87"/>
      <c r="O272" s="87"/>
      <c r="P272" s="87"/>
      <c r="Q272" s="42"/>
      <c r="R272" s="31"/>
      <c r="S272" s="32"/>
    </row>
    <row r="273" spans="1:19" ht="51" x14ac:dyDescent="0.25">
      <c r="A273" s="20"/>
      <c r="B273" s="11"/>
      <c r="C273" s="10"/>
      <c r="D273" s="102"/>
      <c r="E273" s="102"/>
      <c r="F273" s="103" t="s">
        <v>319</v>
      </c>
      <c r="G273" s="103">
        <v>2</v>
      </c>
      <c r="H273" s="83"/>
      <c r="I273" s="76">
        <v>300</v>
      </c>
      <c r="J273" s="123">
        <f t="shared" si="32"/>
        <v>600</v>
      </c>
      <c r="K273" s="87"/>
      <c r="L273" s="87"/>
      <c r="M273" s="87"/>
      <c r="N273" s="87"/>
      <c r="O273" s="87"/>
      <c r="P273" s="87"/>
      <c r="Q273" s="42"/>
      <c r="R273" s="31"/>
      <c r="S273" s="32"/>
    </row>
    <row r="274" spans="1:19" ht="51" x14ac:dyDescent="0.25">
      <c r="A274" s="20"/>
      <c r="B274" s="11"/>
      <c r="C274" s="10"/>
      <c r="D274" s="102"/>
      <c r="E274" s="102"/>
      <c r="F274" s="103" t="s">
        <v>320</v>
      </c>
      <c r="G274" s="103">
        <v>20</v>
      </c>
      <c r="H274" s="83"/>
      <c r="I274" s="76">
        <v>300</v>
      </c>
      <c r="J274" s="123">
        <f t="shared" si="32"/>
        <v>6000</v>
      </c>
      <c r="K274" s="87"/>
      <c r="L274" s="87"/>
      <c r="M274" s="87"/>
      <c r="N274" s="87"/>
      <c r="O274" s="87"/>
      <c r="P274" s="87"/>
      <c r="Q274" s="42"/>
      <c r="R274" s="31"/>
      <c r="S274" s="32"/>
    </row>
    <row r="275" spans="1:19" ht="38.25" x14ac:dyDescent="0.25">
      <c r="A275" s="20"/>
      <c r="B275" s="11"/>
      <c r="C275" s="10"/>
      <c r="D275" s="102"/>
      <c r="E275" s="102"/>
      <c r="F275" s="103" t="s">
        <v>321</v>
      </c>
      <c r="G275" s="103">
        <v>1</v>
      </c>
      <c r="H275" s="83"/>
      <c r="I275" s="76">
        <v>300</v>
      </c>
      <c r="J275" s="123">
        <f t="shared" si="32"/>
        <v>300</v>
      </c>
      <c r="K275" s="87"/>
      <c r="L275" s="87"/>
      <c r="M275" s="87"/>
      <c r="N275" s="87"/>
      <c r="O275" s="87"/>
      <c r="P275" s="87"/>
      <c r="Q275" s="42"/>
      <c r="R275" s="31"/>
      <c r="S275" s="32"/>
    </row>
    <row r="276" spans="1:19" ht="38.25" x14ac:dyDescent="0.25">
      <c r="A276" s="20"/>
      <c r="B276" s="11"/>
      <c r="C276" s="10"/>
      <c r="D276" s="102"/>
      <c r="E276" s="102"/>
      <c r="F276" s="103" t="s">
        <v>322</v>
      </c>
      <c r="G276" s="103">
        <v>1</v>
      </c>
      <c r="H276" s="83"/>
      <c r="I276" s="76">
        <v>300</v>
      </c>
      <c r="J276" s="123">
        <f t="shared" si="32"/>
        <v>300</v>
      </c>
      <c r="K276" s="87"/>
      <c r="L276" s="87"/>
      <c r="M276" s="87"/>
      <c r="N276" s="87"/>
      <c r="O276" s="87"/>
      <c r="P276" s="87"/>
      <c r="Q276" s="42"/>
      <c r="R276" s="31"/>
      <c r="S276" s="32"/>
    </row>
    <row r="277" spans="1:19" ht="38.25" x14ac:dyDescent="0.25">
      <c r="A277" s="20"/>
      <c r="B277" s="11"/>
      <c r="C277" s="10"/>
      <c r="D277" s="102"/>
      <c r="E277" s="102"/>
      <c r="F277" s="103" t="s">
        <v>323</v>
      </c>
      <c r="G277" s="103">
        <v>8</v>
      </c>
      <c r="H277" s="83"/>
      <c r="I277" s="76">
        <v>300</v>
      </c>
      <c r="J277" s="123">
        <f t="shared" si="32"/>
        <v>2400</v>
      </c>
      <c r="K277" s="87"/>
      <c r="L277" s="87"/>
      <c r="M277" s="87"/>
      <c r="N277" s="87"/>
      <c r="O277" s="87"/>
      <c r="P277" s="87"/>
      <c r="Q277" s="42"/>
      <c r="R277" s="31"/>
      <c r="S277" s="32"/>
    </row>
    <row r="278" spans="1:19" ht="38.25" x14ac:dyDescent="0.25">
      <c r="A278" s="20"/>
      <c r="B278" s="11"/>
      <c r="C278" s="10"/>
      <c r="D278" s="102"/>
      <c r="E278" s="102"/>
      <c r="F278" s="103" t="s">
        <v>324</v>
      </c>
      <c r="G278" s="103">
        <v>14</v>
      </c>
      <c r="H278" s="83"/>
      <c r="I278" s="76">
        <v>300</v>
      </c>
      <c r="J278" s="123">
        <f t="shared" ref="J278:J341" si="33">G278*I278</f>
        <v>4200</v>
      </c>
      <c r="K278" s="87"/>
      <c r="L278" s="87"/>
      <c r="M278" s="87"/>
      <c r="N278" s="87"/>
      <c r="O278" s="87"/>
      <c r="P278" s="87"/>
      <c r="Q278" s="42"/>
      <c r="R278" s="31"/>
      <c r="S278" s="32"/>
    </row>
    <row r="279" spans="1:19" ht="38.25" x14ac:dyDescent="0.25">
      <c r="A279" s="20"/>
      <c r="B279" s="11"/>
      <c r="C279" s="10"/>
      <c r="D279" s="102"/>
      <c r="E279" s="102"/>
      <c r="F279" s="103" t="s">
        <v>325</v>
      </c>
      <c r="G279" s="103">
        <v>151</v>
      </c>
      <c r="H279" s="83"/>
      <c r="I279" s="76">
        <v>300</v>
      </c>
      <c r="J279" s="123">
        <f t="shared" si="33"/>
        <v>45300</v>
      </c>
      <c r="K279" s="87"/>
      <c r="L279" s="87"/>
      <c r="M279" s="87"/>
      <c r="N279" s="87"/>
      <c r="O279" s="87"/>
      <c r="P279" s="87"/>
      <c r="Q279" s="42"/>
      <c r="R279" s="31"/>
      <c r="S279" s="32"/>
    </row>
    <row r="280" spans="1:19" x14ac:dyDescent="0.25">
      <c r="A280" s="20"/>
      <c r="B280" s="11"/>
      <c r="C280" s="10"/>
      <c r="D280" s="102"/>
      <c r="E280" s="102"/>
      <c r="F280" s="103" t="s">
        <v>326</v>
      </c>
      <c r="G280" s="103">
        <v>47</v>
      </c>
      <c r="H280" s="83"/>
      <c r="I280" s="76">
        <v>300</v>
      </c>
      <c r="J280" s="123">
        <f t="shared" si="33"/>
        <v>14100</v>
      </c>
      <c r="K280" s="87"/>
      <c r="L280" s="87"/>
      <c r="M280" s="87"/>
      <c r="N280" s="87"/>
      <c r="O280" s="87"/>
      <c r="P280" s="87"/>
      <c r="Q280" s="42"/>
      <c r="R280" s="31"/>
      <c r="S280" s="32"/>
    </row>
    <row r="281" spans="1:19" ht="63.75" x14ac:dyDescent="0.25">
      <c r="A281" s="20"/>
      <c r="B281" s="11"/>
      <c r="C281" s="10"/>
      <c r="D281" s="102"/>
      <c r="E281" s="102"/>
      <c r="F281" s="103" t="s">
        <v>327</v>
      </c>
      <c r="G281" s="103">
        <v>2</v>
      </c>
      <c r="H281" s="83"/>
      <c r="I281" s="76">
        <v>300</v>
      </c>
      <c r="J281" s="123">
        <f t="shared" si="33"/>
        <v>600</v>
      </c>
      <c r="K281" s="87"/>
      <c r="L281" s="87"/>
      <c r="M281" s="87"/>
      <c r="N281" s="87"/>
      <c r="O281" s="87"/>
      <c r="P281" s="87"/>
      <c r="Q281" s="42"/>
      <c r="R281" s="31"/>
      <c r="S281" s="32"/>
    </row>
    <row r="282" spans="1:19" ht="51" x14ac:dyDescent="0.25">
      <c r="A282" s="20"/>
      <c r="B282" s="11"/>
      <c r="C282" s="10"/>
      <c r="D282" s="102"/>
      <c r="E282" s="102"/>
      <c r="F282" s="103" t="s">
        <v>328</v>
      </c>
      <c r="G282" s="103">
        <v>8</v>
      </c>
      <c r="H282" s="83"/>
      <c r="I282" s="76">
        <v>300</v>
      </c>
      <c r="J282" s="123">
        <f t="shared" si="33"/>
        <v>2400</v>
      </c>
      <c r="K282" s="87"/>
      <c r="L282" s="87"/>
      <c r="M282" s="87"/>
      <c r="N282" s="87"/>
      <c r="O282" s="87"/>
      <c r="P282" s="87"/>
      <c r="Q282" s="42"/>
      <c r="R282" s="31"/>
      <c r="S282" s="32"/>
    </row>
    <row r="283" spans="1:19" ht="25.5" x14ac:dyDescent="0.25">
      <c r="A283" s="20"/>
      <c r="B283" s="11"/>
      <c r="C283" s="10"/>
      <c r="D283" s="102"/>
      <c r="E283" s="102"/>
      <c r="F283" s="103" t="s">
        <v>329</v>
      </c>
      <c r="G283" s="103">
        <v>21</v>
      </c>
      <c r="H283" s="83"/>
      <c r="I283" s="76">
        <v>300</v>
      </c>
      <c r="J283" s="123">
        <f t="shared" si="33"/>
        <v>6300</v>
      </c>
      <c r="K283" s="87"/>
      <c r="L283" s="87"/>
      <c r="M283" s="87"/>
      <c r="N283" s="87"/>
      <c r="O283" s="87"/>
      <c r="P283" s="87"/>
      <c r="Q283" s="42"/>
      <c r="R283" s="31"/>
      <c r="S283" s="32"/>
    </row>
    <row r="284" spans="1:19" ht="38.25" x14ac:dyDescent="0.25">
      <c r="A284" s="20"/>
      <c r="B284" s="11"/>
      <c r="C284" s="10"/>
      <c r="D284" s="102"/>
      <c r="E284" s="102"/>
      <c r="F284" s="103" t="s">
        <v>330</v>
      </c>
      <c r="G284" s="103">
        <v>1</v>
      </c>
      <c r="H284" s="83"/>
      <c r="I284" s="76">
        <v>300</v>
      </c>
      <c r="J284" s="123">
        <f t="shared" si="33"/>
        <v>300</v>
      </c>
      <c r="K284" s="87"/>
      <c r="L284" s="87"/>
      <c r="M284" s="87"/>
      <c r="N284" s="87"/>
      <c r="O284" s="87"/>
      <c r="P284" s="87"/>
      <c r="Q284" s="42"/>
      <c r="R284" s="31"/>
      <c r="S284" s="32"/>
    </row>
    <row r="285" spans="1:19" ht="38.25" x14ac:dyDescent="0.25">
      <c r="A285" s="20"/>
      <c r="B285" s="11"/>
      <c r="C285" s="10"/>
      <c r="D285" s="102"/>
      <c r="E285" s="102"/>
      <c r="F285" s="103" t="s">
        <v>331</v>
      </c>
      <c r="G285" s="103">
        <v>53</v>
      </c>
      <c r="H285" s="83"/>
      <c r="I285" s="76">
        <v>300</v>
      </c>
      <c r="J285" s="123">
        <f t="shared" si="33"/>
        <v>15900</v>
      </c>
      <c r="K285" s="87"/>
      <c r="L285" s="87"/>
      <c r="M285" s="87"/>
      <c r="N285" s="87"/>
      <c r="O285" s="87"/>
      <c r="P285" s="87"/>
      <c r="Q285" s="42"/>
      <c r="R285" s="31"/>
      <c r="S285" s="32"/>
    </row>
    <row r="286" spans="1:19" ht="25.5" x14ac:dyDescent="0.25">
      <c r="A286" s="20"/>
      <c r="B286" s="11"/>
      <c r="C286" s="10"/>
      <c r="D286" s="102"/>
      <c r="E286" s="102"/>
      <c r="F286" s="103" t="s">
        <v>332</v>
      </c>
      <c r="G286" s="103">
        <v>1</v>
      </c>
      <c r="H286" s="83"/>
      <c r="I286" s="76">
        <v>300</v>
      </c>
      <c r="J286" s="123">
        <f t="shared" si="33"/>
        <v>300</v>
      </c>
      <c r="K286" s="87"/>
      <c r="L286" s="87"/>
      <c r="M286" s="87"/>
      <c r="N286" s="87"/>
      <c r="O286" s="87"/>
      <c r="P286" s="87"/>
      <c r="Q286" s="42"/>
      <c r="R286" s="31"/>
      <c r="S286" s="32"/>
    </row>
    <row r="287" spans="1:19" ht="25.5" x14ac:dyDescent="0.25">
      <c r="A287" s="20"/>
      <c r="B287" s="11"/>
      <c r="C287" s="10"/>
      <c r="D287" s="102"/>
      <c r="E287" s="102"/>
      <c r="F287" s="103" t="s">
        <v>333</v>
      </c>
      <c r="G287" s="103">
        <v>9</v>
      </c>
      <c r="H287" s="83"/>
      <c r="I287" s="76">
        <v>300</v>
      </c>
      <c r="J287" s="123">
        <f t="shared" si="33"/>
        <v>2700</v>
      </c>
      <c r="K287" s="87"/>
      <c r="L287" s="87"/>
      <c r="M287" s="87"/>
      <c r="N287" s="87"/>
      <c r="O287" s="87"/>
      <c r="P287" s="87"/>
      <c r="Q287" s="42"/>
      <c r="R287" s="31"/>
      <c r="S287" s="32"/>
    </row>
    <row r="288" spans="1:19" ht="25.5" x14ac:dyDescent="0.25">
      <c r="A288" s="20"/>
      <c r="B288" s="11"/>
      <c r="C288" s="10"/>
      <c r="D288" s="102"/>
      <c r="E288" s="102"/>
      <c r="F288" s="103" t="s">
        <v>334</v>
      </c>
      <c r="G288" s="103">
        <v>6</v>
      </c>
      <c r="H288" s="83"/>
      <c r="I288" s="76">
        <v>300</v>
      </c>
      <c r="J288" s="123">
        <f t="shared" si="33"/>
        <v>1800</v>
      </c>
      <c r="K288" s="89"/>
      <c r="L288" s="89"/>
      <c r="M288" s="89"/>
      <c r="N288" s="89"/>
      <c r="O288" s="89"/>
      <c r="P288" s="89"/>
      <c r="Q288" s="42"/>
      <c r="R288" s="31"/>
      <c r="S288" s="32"/>
    </row>
    <row r="289" spans="1:19" ht="25.5" x14ac:dyDescent="0.2">
      <c r="A289" s="20"/>
      <c r="B289" s="11"/>
      <c r="C289" s="10"/>
      <c r="D289" s="102" t="s">
        <v>47</v>
      </c>
      <c r="E289" s="102"/>
      <c r="F289" s="103" t="s">
        <v>335</v>
      </c>
      <c r="G289" s="103">
        <v>6</v>
      </c>
      <c r="H289" s="83">
        <f>SUM(G289:G304)</f>
        <v>169</v>
      </c>
      <c r="I289" s="117">
        <v>15.265000000000001</v>
      </c>
      <c r="J289" s="123">
        <f t="shared" si="33"/>
        <v>91.59</v>
      </c>
      <c r="K289" s="94">
        <f>SUM(J289:J304)</f>
        <v>2579.7849999999999</v>
      </c>
      <c r="L289" s="85">
        <f>K289*7</f>
        <v>18058.494999999999</v>
      </c>
      <c r="M289" s="85">
        <f>K289*30</f>
        <v>77393.549999999988</v>
      </c>
      <c r="N289" s="85">
        <f>K289*365</f>
        <v>941621.52499999991</v>
      </c>
      <c r="O289" s="85">
        <f>N289/1000</f>
        <v>941.62152499999991</v>
      </c>
      <c r="P289" s="85">
        <f>N289/1000000</f>
        <v>0.94162152499999996</v>
      </c>
      <c r="Q289" s="42"/>
      <c r="R289" s="31"/>
      <c r="S289" s="32"/>
    </row>
    <row r="290" spans="1:19" ht="25.5" x14ac:dyDescent="0.2">
      <c r="A290" s="20"/>
      <c r="B290" s="11"/>
      <c r="C290" s="10"/>
      <c r="D290" s="102"/>
      <c r="E290" s="102"/>
      <c r="F290" s="103" t="s">
        <v>336</v>
      </c>
      <c r="G290" s="103">
        <v>5</v>
      </c>
      <c r="H290" s="83"/>
      <c r="I290" s="117">
        <v>15.265000000000001</v>
      </c>
      <c r="J290" s="123">
        <f t="shared" si="33"/>
        <v>76.325000000000003</v>
      </c>
      <c r="K290" s="87"/>
      <c r="L290" s="87"/>
      <c r="M290" s="87"/>
      <c r="N290" s="87"/>
      <c r="O290" s="87"/>
      <c r="P290" s="87"/>
      <c r="Q290" s="42"/>
      <c r="R290" s="31"/>
      <c r="S290" s="32"/>
    </row>
    <row r="291" spans="1:19" ht="38.25" x14ac:dyDescent="0.2">
      <c r="A291" s="20"/>
      <c r="B291" s="11"/>
      <c r="C291" s="10"/>
      <c r="D291" s="102"/>
      <c r="E291" s="102"/>
      <c r="F291" s="103" t="s">
        <v>337</v>
      </c>
      <c r="G291" s="103">
        <v>3</v>
      </c>
      <c r="H291" s="83"/>
      <c r="I291" s="117">
        <v>15.265000000000001</v>
      </c>
      <c r="J291" s="123">
        <f t="shared" si="33"/>
        <v>45.795000000000002</v>
      </c>
      <c r="K291" s="87"/>
      <c r="L291" s="87"/>
      <c r="M291" s="87"/>
      <c r="N291" s="87"/>
      <c r="O291" s="87"/>
      <c r="P291" s="87"/>
      <c r="Q291" s="42"/>
      <c r="R291" s="31"/>
      <c r="S291" s="32"/>
    </row>
    <row r="292" spans="1:19" ht="38.25" x14ac:dyDescent="0.2">
      <c r="A292" s="20"/>
      <c r="B292" s="11"/>
      <c r="C292" s="10"/>
      <c r="D292" s="102"/>
      <c r="E292" s="102"/>
      <c r="F292" s="103" t="s">
        <v>338</v>
      </c>
      <c r="G292" s="103">
        <v>1</v>
      </c>
      <c r="H292" s="83"/>
      <c r="I292" s="117">
        <v>15.265000000000001</v>
      </c>
      <c r="J292" s="123">
        <f t="shared" si="33"/>
        <v>15.265000000000001</v>
      </c>
      <c r="K292" s="87"/>
      <c r="L292" s="87"/>
      <c r="M292" s="87"/>
      <c r="N292" s="87"/>
      <c r="O292" s="87"/>
      <c r="P292" s="87"/>
      <c r="Q292" s="42"/>
      <c r="R292" s="31"/>
      <c r="S292" s="32"/>
    </row>
    <row r="293" spans="1:19" x14ac:dyDescent="0.2">
      <c r="A293" s="20"/>
      <c r="B293" s="11"/>
      <c r="C293" s="10"/>
      <c r="D293" s="102"/>
      <c r="E293" s="102"/>
      <c r="F293" s="103" t="s">
        <v>339</v>
      </c>
      <c r="G293" s="103">
        <v>1</v>
      </c>
      <c r="H293" s="83"/>
      <c r="I293" s="117">
        <v>15.265000000000001</v>
      </c>
      <c r="J293" s="123">
        <f t="shared" si="33"/>
        <v>15.265000000000001</v>
      </c>
      <c r="K293" s="87"/>
      <c r="L293" s="87"/>
      <c r="M293" s="87"/>
      <c r="N293" s="87"/>
      <c r="O293" s="87"/>
      <c r="P293" s="87"/>
      <c r="Q293" s="42"/>
      <c r="R293" s="31"/>
      <c r="S293" s="32"/>
    </row>
    <row r="294" spans="1:19" x14ac:dyDescent="0.2">
      <c r="A294" s="20"/>
      <c r="B294" s="11"/>
      <c r="C294" s="10"/>
      <c r="D294" s="102"/>
      <c r="E294" s="102"/>
      <c r="F294" s="103" t="s">
        <v>340</v>
      </c>
      <c r="G294" s="103">
        <v>5</v>
      </c>
      <c r="H294" s="83"/>
      <c r="I294" s="117">
        <v>15.265000000000001</v>
      </c>
      <c r="J294" s="123">
        <f t="shared" si="33"/>
        <v>76.325000000000003</v>
      </c>
      <c r="K294" s="87"/>
      <c r="L294" s="87"/>
      <c r="M294" s="87"/>
      <c r="N294" s="87"/>
      <c r="O294" s="87"/>
      <c r="P294" s="87"/>
      <c r="Q294" s="42"/>
      <c r="R294" s="31"/>
      <c r="S294" s="32"/>
    </row>
    <row r="295" spans="1:19" ht="38.25" x14ac:dyDescent="0.2">
      <c r="A295" s="20"/>
      <c r="B295" s="11"/>
      <c r="C295" s="10"/>
      <c r="D295" s="102"/>
      <c r="E295" s="102"/>
      <c r="F295" s="103" t="s">
        <v>341</v>
      </c>
      <c r="G295" s="103">
        <v>1</v>
      </c>
      <c r="H295" s="83"/>
      <c r="I295" s="117">
        <v>15.265000000000001</v>
      </c>
      <c r="J295" s="123">
        <f t="shared" si="33"/>
        <v>15.265000000000001</v>
      </c>
      <c r="K295" s="87"/>
      <c r="L295" s="87"/>
      <c r="M295" s="87"/>
      <c r="N295" s="87"/>
      <c r="O295" s="87"/>
      <c r="P295" s="87"/>
      <c r="Q295" s="42"/>
      <c r="R295" s="31"/>
      <c r="S295" s="32"/>
    </row>
    <row r="296" spans="1:19" ht="38.25" x14ac:dyDescent="0.2">
      <c r="A296" s="20"/>
      <c r="B296" s="11"/>
      <c r="C296" s="10"/>
      <c r="D296" s="102"/>
      <c r="E296" s="102"/>
      <c r="F296" s="103" t="s">
        <v>342</v>
      </c>
      <c r="G296" s="103">
        <v>30</v>
      </c>
      <c r="H296" s="83"/>
      <c r="I296" s="117">
        <v>15.265000000000001</v>
      </c>
      <c r="J296" s="123">
        <f t="shared" si="33"/>
        <v>457.95000000000005</v>
      </c>
      <c r="K296" s="87"/>
      <c r="L296" s="87"/>
      <c r="M296" s="87"/>
      <c r="N296" s="87"/>
      <c r="O296" s="87"/>
      <c r="P296" s="87"/>
      <c r="Q296" s="42"/>
      <c r="R296" s="31"/>
      <c r="S296" s="32"/>
    </row>
    <row r="297" spans="1:19" ht="25.5" x14ac:dyDescent="0.2">
      <c r="A297" s="20"/>
      <c r="B297" s="11"/>
      <c r="C297" s="10"/>
      <c r="D297" s="102"/>
      <c r="E297" s="102"/>
      <c r="F297" s="103" t="s">
        <v>343</v>
      </c>
      <c r="G297" s="103">
        <v>6</v>
      </c>
      <c r="H297" s="83"/>
      <c r="I297" s="117">
        <v>15.265000000000001</v>
      </c>
      <c r="J297" s="123">
        <f t="shared" si="33"/>
        <v>91.59</v>
      </c>
      <c r="K297" s="87"/>
      <c r="L297" s="87"/>
      <c r="M297" s="87"/>
      <c r="N297" s="87"/>
      <c r="O297" s="87"/>
      <c r="P297" s="87"/>
      <c r="Q297" s="42"/>
      <c r="R297" s="31"/>
      <c r="S297" s="32"/>
    </row>
    <row r="298" spans="1:19" ht="25.5" x14ac:dyDescent="0.2">
      <c r="A298" s="20"/>
      <c r="B298" s="11"/>
      <c r="C298" s="10"/>
      <c r="D298" s="102"/>
      <c r="E298" s="102"/>
      <c r="F298" s="103" t="s">
        <v>344</v>
      </c>
      <c r="G298" s="103">
        <v>65</v>
      </c>
      <c r="H298" s="83"/>
      <c r="I298" s="117">
        <v>15.265000000000001</v>
      </c>
      <c r="J298" s="123">
        <f t="shared" si="33"/>
        <v>992.22500000000002</v>
      </c>
      <c r="K298" s="87"/>
      <c r="L298" s="87"/>
      <c r="M298" s="87"/>
      <c r="N298" s="87"/>
      <c r="O298" s="87"/>
      <c r="P298" s="87"/>
      <c r="Q298" s="42"/>
      <c r="R298" s="31"/>
      <c r="S298" s="32"/>
    </row>
    <row r="299" spans="1:19" ht="25.5" x14ac:dyDescent="0.2">
      <c r="A299" s="20"/>
      <c r="B299" s="11"/>
      <c r="C299" s="10"/>
      <c r="D299" s="102"/>
      <c r="E299" s="102"/>
      <c r="F299" s="103" t="s">
        <v>345</v>
      </c>
      <c r="G299" s="103">
        <v>19</v>
      </c>
      <c r="H299" s="83"/>
      <c r="I299" s="117">
        <v>15.265000000000001</v>
      </c>
      <c r="J299" s="123">
        <f t="shared" si="33"/>
        <v>290.03500000000003</v>
      </c>
      <c r="K299" s="87"/>
      <c r="L299" s="87"/>
      <c r="M299" s="87"/>
      <c r="N299" s="87"/>
      <c r="O299" s="87"/>
      <c r="P299" s="87"/>
      <c r="Q299" s="42"/>
      <c r="R299" s="31"/>
      <c r="S299" s="32"/>
    </row>
    <row r="300" spans="1:19" ht="25.5" x14ac:dyDescent="0.2">
      <c r="A300" s="20"/>
      <c r="B300" s="11"/>
      <c r="C300" s="10"/>
      <c r="D300" s="102"/>
      <c r="E300" s="102"/>
      <c r="F300" s="103" t="s">
        <v>346</v>
      </c>
      <c r="G300" s="103">
        <v>7</v>
      </c>
      <c r="H300" s="83"/>
      <c r="I300" s="117">
        <v>15.265000000000001</v>
      </c>
      <c r="J300" s="123">
        <f t="shared" si="33"/>
        <v>106.855</v>
      </c>
      <c r="K300" s="87"/>
      <c r="L300" s="87"/>
      <c r="M300" s="87"/>
      <c r="N300" s="87"/>
      <c r="O300" s="87"/>
      <c r="P300" s="87"/>
      <c r="Q300" s="42"/>
      <c r="R300" s="31"/>
      <c r="S300" s="32"/>
    </row>
    <row r="301" spans="1:19" ht="25.5" x14ac:dyDescent="0.2">
      <c r="A301" s="20"/>
      <c r="B301" s="11"/>
      <c r="C301" s="10"/>
      <c r="D301" s="102"/>
      <c r="E301" s="102"/>
      <c r="F301" s="103" t="s">
        <v>347</v>
      </c>
      <c r="G301" s="103">
        <v>10</v>
      </c>
      <c r="H301" s="83"/>
      <c r="I301" s="117">
        <v>15.265000000000001</v>
      </c>
      <c r="J301" s="123">
        <f t="shared" si="33"/>
        <v>152.65</v>
      </c>
      <c r="K301" s="87"/>
      <c r="L301" s="87"/>
      <c r="M301" s="87"/>
      <c r="N301" s="87"/>
      <c r="O301" s="87"/>
      <c r="P301" s="87"/>
      <c r="Q301" s="42"/>
      <c r="R301" s="31"/>
      <c r="S301" s="32"/>
    </row>
    <row r="302" spans="1:19" x14ac:dyDescent="0.2">
      <c r="A302" s="20"/>
      <c r="B302" s="11"/>
      <c r="C302" s="10"/>
      <c r="D302" s="102"/>
      <c r="E302" s="102"/>
      <c r="F302" s="103" t="s">
        <v>348</v>
      </c>
      <c r="G302" s="103">
        <v>8</v>
      </c>
      <c r="H302" s="83"/>
      <c r="I302" s="117">
        <v>15.265000000000001</v>
      </c>
      <c r="J302" s="123">
        <f t="shared" si="33"/>
        <v>122.12</v>
      </c>
      <c r="K302" s="87"/>
      <c r="L302" s="87"/>
      <c r="M302" s="87"/>
      <c r="N302" s="87"/>
      <c r="O302" s="87"/>
      <c r="P302" s="87"/>
      <c r="Q302" s="42"/>
      <c r="R302" s="31"/>
      <c r="S302" s="32"/>
    </row>
    <row r="303" spans="1:19" ht="25.5" x14ac:dyDescent="0.2">
      <c r="A303" s="20"/>
      <c r="B303" s="11"/>
      <c r="C303" s="10"/>
      <c r="D303" s="102"/>
      <c r="E303" s="102"/>
      <c r="F303" s="103" t="s">
        <v>349</v>
      </c>
      <c r="G303" s="103">
        <v>1</v>
      </c>
      <c r="H303" s="83"/>
      <c r="I303" s="117">
        <v>15.265000000000001</v>
      </c>
      <c r="J303" s="123">
        <f t="shared" si="33"/>
        <v>15.265000000000001</v>
      </c>
      <c r="K303" s="87"/>
      <c r="L303" s="87"/>
      <c r="M303" s="87"/>
      <c r="N303" s="87"/>
      <c r="O303" s="87"/>
      <c r="P303" s="87"/>
      <c r="Q303" s="42"/>
      <c r="R303" s="31"/>
      <c r="S303" s="32"/>
    </row>
    <row r="304" spans="1:19" ht="38.25" x14ac:dyDescent="0.2">
      <c r="A304" s="20"/>
      <c r="B304" s="11"/>
      <c r="C304" s="10"/>
      <c r="D304" s="102"/>
      <c r="E304" s="102"/>
      <c r="F304" s="103" t="s">
        <v>350</v>
      </c>
      <c r="G304" s="103">
        <v>1</v>
      </c>
      <c r="H304" s="83"/>
      <c r="I304" s="117">
        <v>15.265000000000001</v>
      </c>
      <c r="J304" s="123">
        <f t="shared" si="33"/>
        <v>15.265000000000001</v>
      </c>
      <c r="K304" s="89"/>
      <c r="L304" s="89"/>
      <c r="M304" s="89"/>
      <c r="N304" s="89"/>
      <c r="O304" s="89"/>
      <c r="P304" s="89"/>
      <c r="Q304" s="42"/>
      <c r="R304" s="31"/>
      <c r="S304" s="32"/>
    </row>
    <row r="305" spans="1:19" ht="57" customHeight="1" x14ac:dyDescent="0.25">
      <c r="A305" s="20"/>
      <c r="B305" s="11"/>
      <c r="C305" s="10"/>
      <c r="D305" s="102" t="s">
        <v>48</v>
      </c>
      <c r="E305" s="102"/>
      <c r="F305" s="103" t="s">
        <v>351</v>
      </c>
      <c r="G305" s="103">
        <v>1</v>
      </c>
      <c r="H305" s="83">
        <f>SUM(G305:G309)</f>
        <v>387</v>
      </c>
      <c r="I305" s="76">
        <v>653.6</v>
      </c>
      <c r="J305" s="123">
        <f t="shared" si="33"/>
        <v>653.6</v>
      </c>
      <c r="K305" s="94">
        <f>SUM(J305:J309)</f>
        <v>252943.2</v>
      </c>
      <c r="L305" s="85">
        <f>K305*7</f>
        <v>1770602.4000000001</v>
      </c>
      <c r="M305" s="85">
        <f>K305*30</f>
        <v>7588296</v>
      </c>
      <c r="N305" s="85">
        <f>K305*365</f>
        <v>92324268</v>
      </c>
      <c r="O305" s="85">
        <f>N305/1000</f>
        <v>92324.267999999996</v>
      </c>
      <c r="P305" s="85">
        <f>N305/1000000</f>
        <v>92.324268000000004</v>
      </c>
      <c r="Q305" s="42"/>
      <c r="R305" s="31"/>
      <c r="S305" s="32"/>
    </row>
    <row r="306" spans="1:19" ht="25.5" x14ac:dyDescent="0.25">
      <c r="A306" s="20"/>
      <c r="B306" s="11"/>
      <c r="C306" s="10"/>
      <c r="D306" s="102"/>
      <c r="E306" s="102"/>
      <c r="F306" s="103" t="s">
        <v>352</v>
      </c>
      <c r="G306" s="103">
        <v>1</v>
      </c>
      <c r="H306" s="83"/>
      <c r="I306" s="76">
        <v>653.6</v>
      </c>
      <c r="J306" s="123">
        <f t="shared" si="33"/>
        <v>653.6</v>
      </c>
      <c r="K306" s="87"/>
      <c r="L306" s="87"/>
      <c r="M306" s="87"/>
      <c r="N306" s="87"/>
      <c r="O306" s="87"/>
      <c r="P306" s="87"/>
      <c r="Q306" s="42"/>
      <c r="R306" s="31"/>
      <c r="S306" s="32"/>
    </row>
    <row r="307" spans="1:19" ht="25.5" x14ac:dyDescent="0.25">
      <c r="A307" s="20"/>
      <c r="B307" s="11"/>
      <c r="C307" s="10"/>
      <c r="D307" s="102"/>
      <c r="E307" s="102"/>
      <c r="F307" s="103" t="s">
        <v>353</v>
      </c>
      <c r="G307" s="103">
        <v>217</v>
      </c>
      <c r="H307" s="83"/>
      <c r="I307" s="76">
        <v>653.6</v>
      </c>
      <c r="J307" s="123">
        <f t="shared" si="33"/>
        <v>141831.20000000001</v>
      </c>
      <c r="K307" s="87"/>
      <c r="L307" s="87"/>
      <c r="M307" s="87"/>
      <c r="N307" s="87"/>
      <c r="O307" s="87"/>
      <c r="P307" s="87"/>
      <c r="Q307" s="42"/>
      <c r="R307" s="31"/>
      <c r="S307" s="32"/>
    </row>
    <row r="308" spans="1:19" ht="25.5" x14ac:dyDescent="0.25">
      <c r="A308" s="20"/>
      <c r="B308" s="11"/>
      <c r="C308" s="10"/>
      <c r="D308" s="102"/>
      <c r="E308" s="102"/>
      <c r="F308" s="103" t="s">
        <v>354</v>
      </c>
      <c r="G308" s="103">
        <v>18</v>
      </c>
      <c r="H308" s="83"/>
      <c r="I308" s="76">
        <v>653.6</v>
      </c>
      <c r="J308" s="123">
        <f t="shared" si="33"/>
        <v>11764.800000000001</v>
      </c>
      <c r="K308" s="87"/>
      <c r="L308" s="87"/>
      <c r="M308" s="87"/>
      <c r="N308" s="87"/>
      <c r="O308" s="87"/>
      <c r="P308" s="87"/>
      <c r="Q308" s="42"/>
      <c r="R308" s="31"/>
      <c r="S308" s="32"/>
    </row>
    <row r="309" spans="1:19" ht="25.5" x14ac:dyDescent="0.25">
      <c r="A309" s="20"/>
      <c r="B309" s="11"/>
      <c r="C309" s="10"/>
      <c r="D309" s="102"/>
      <c r="E309" s="102"/>
      <c r="F309" s="103" t="s">
        <v>355</v>
      </c>
      <c r="G309" s="103">
        <v>150</v>
      </c>
      <c r="H309" s="83"/>
      <c r="I309" s="76">
        <v>653.6</v>
      </c>
      <c r="J309" s="123">
        <f t="shared" si="33"/>
        <v>98040</v>
      </c>
      <c r="K309" s="89"/>
      <c r="L309" s="89"/>
      <c r="M309" s="89"/>
      <c r="N309" s="89"/>
      <c r="O309" s="89"/>
      <c r="P309" s="89"/>
      <c r="Q309" s="42"/>
      <c r="R309" s="31"/>
      <c r="S309" s="32"/>
    </row>
    <row r="310" spans="1:19" ht="28.5" customHeight="1" x14ac:dyDescent="0.25">
      <c r="A310" s="20"/>
      <c r="B310" s="11"/>
      <c r="C310" s="10"/>
      <c r="D310" s="102" t="s">
        <v>49</v>
      </c>
      <c r="E310" s="102"/>
      <c r="F310" s="103" t="s">
        <v>356</v>
      </c>
      <c r="G310" s="103">
        <v>58</v>
      </c>
      <c r="H310" s="76">
        <f>G310</f>
        <v>58</v>
      </c>
      <c r="I310" s="76">
        <v>610.66499999999996</v>
      </c>
      <c r="J310" s="123">
        <f t="shared" si="33"/>
        <v>35418.57</v>
      </c>
      <c r="K310" s="91">
        <f>J310</f>
        <v>35418.57</v>
      </c>
      <c r="L310" s="76">
        <f>K310*7</f>
        <v>247929.99</v>
      </c>
      <c r="M310" s="76">
        <f>K310*30</f>
        <v>1062557.1000000001</v>
      </c>
      <c r="N310" s="76">
        <f>K310*365</f>
        <v>12927778.050000001</v>
      </c>
      <c r="O310" s="76">
        <f>N310/1000</f>
        <v>12927.778050000001</v>
      </c>
      <c r="P310" s="93">
        <f>N310/1000000</f>
        <v>12.927778050000001</v>
      </c>
      <c r="Q310" s="42"/>
      <c r="R310" s="31"/>
      <c r="S310" s="32"/>
    </row>
    <row r="311" spans="1:19" ht="28.5" customHeight="1" x14ac:dyDescent="0.25">
      <c r="A311" s="20"/>
      <c r="B311" s="11"/>
      <c r="C311" s="10"/>
      <c r="D311" s="102" t="s">
        <v>50</v>
      </c>
      <c r="E311" s="102"/>
      <c r="F311" s="103" t="s">
        <v>357</v>
      </c>
      <c r="G311" s="103">
        <v>94</v>
      </c>
      <c r="H311" s="83">
        <f>SUM(G311:G342)</f>
        <v>966</v>
      </c>
      <c r="I311" s="76">
        <v>181.81</v>
      </c>
      <c r="J311" s="123">
        <f t="shared" si="33"/>
        <v>17090.14</v>
      </c>
      <c r="K311" s="94">
        <f>SUM(J311:J342)</f>
        <v>175628.45999999993</v>
      </c>
      <c r="L311" s="85">
        <f>K311*7</f>
        <v>1229399.2199999995</v>
      </c>
      <c r="M311" s="85">
        <f>K311*30</f>
        <v>5268853.799999998</v>
      </c>
      <c r="N311" s="85">
        <f>K311*365</f>
        <v>64104387.899999976</v>
      </c>
      <c r="O311" s="85">
        <f>N311/1000</f>
        <v>64104.38789999998</v>
      </c>
      <c r="P311" s="85">
        <f>N311/1000000</f>
        <v>64.104387899999978</v>
      </c>
      <c r="Q311" s="42"/>
      <c r="R311" s="31"/>
      <c r="S311" s="32"/>
    </row>
    <row r="312" spans="1:19" ht="28.5" customHeight="1" x14ac:dyDescent="0.25">
      <c r="A312" s="20"/>
      <c r="B312" s="11"/>
      <c r="C312" s="10"/>
      <c r="D312" s="102"/>
      <c r="E312" s="102"/>
      <c r="F312" s="103" t="s">
        <v>358</v>
      </c>
      <c r="G312" s="103">
        <v>2</v>
      </c>
      <c r="H312" s="83"/>
      <c r="I312" s="76">
        <v>181.81</v>
      </c>
      <c r="J312" s="123">
        <f t="shared" si="33"/>
        <v>363.62</v>
      </c>
      <c r="K312" s="87"/>
      <c r="L312" s="87"/>
      <c r="M312" s="87"/>
      <c r="N312" s="87"/>
      <c r="O312" s="87"/>
      <c r="P312" s="87"/>
      <c r="Q312" s="42"/>
      <c r="R312" s="31"/>
      <c r="S312" s="32"/>
    </row>
    <row r="313" spans="1:19" ht="28.5" customHeight="1" x14ac:dyDescent="0.25">
      <c r="A313" s="20"/>
      <c r="B313" s="11"/>
      <c r="C313" s="10"/>
      <c r="D313" s="102"/>
      <c r="E313" s="102"/>
      <c r="F313" s="103" t="s">
        <v>359</v>
      </c>
      <c r="G313" s="103">
        <v>94</v>
      </c>
      <c r="H313" s="83"/>
      <c r="I313" s="76">
        <v>181.81</v>
      </c>
      <c r="J313" s="123">
        <f t="shared" si="33"/>
        <v>17090.14</v>
      </c>
      <c r="K313" s="87"/>
      <c r="L313" s="87"/>
      <c r="M313" s="87"/>
      <c r="N313" s="87"/>
      <c r="O313" s="87"/>
      <c r="P313" s="87"/>
      <c r="Q313" s="42"/>
      <c r="R313" s="31"/>
      <c r="S313" s="32"/>
    </row>
    <row r="314" spans="1:19" ht="28.5" customHeight="1" x14ac:dyDescent="0.25">
      <c r="A314" s="20"/>
      <c r="B314" s="11"/>
      <c r="C314" s="10"/>
      <c r="D314" s="102"/>
      <c r="E314" s="102"/>
      <c r="F314" s="103" t="s">
        <v>360</v>
      </c>
      <c r="G314" s="103">
        <v>1</v>
      </c>
      <c r="H314" s="83"/>
      <c r="I314" s="76">
        <v>181.81</v>
      </c>
      <c r="J314" s="123">
        <f t="shared" si="33"/>
        <v>181.81</v>
      </c>
      <c r="K314" s="87"/>
      <c r="L314" s="87"/>
      <c r="M314" s="87"/>
      <c r="N314" s="87"/>
      <c r="O314" s="87"/>
      <c r="P314" s="87"/>
      <c r="Q314" s="42"/>
      <c r="R314" s="31"/>
      <c r="S314" s="32"/>
    </row>
    <row r="315" spans="1:19" ht="28.5" customHeight="1" x14ac:dyDescent="0.25">
      <c r="A315" s="20"/>
      <c r="B315" s="11"/>
      <c r="C315" s="10"/>
      <c r="D315" s="102"/>
      <c r="E315" s="102"/>
      <c r="F315" s="103" t="s">
        <v>361</v>
      </c>
      <c r="G315" s="103">
        <v>87</v>
      </c>
      <c r="H315" s="83"/>
      <c r="I315" s="76">
        <v>181.81</v>
      </c>
      <c r="J315" s="123">
        <f t="shared" si="33"/>
        <v>15817.47</v>
      </c>
      <c r="K315" s="87"/>
      <c r="L315" s="87"/>
      <c r="M315" s="87"/>
      <c r="N315" s="87"/>
      <c r="O315" s="87"/>
      <c r="P315" s="87"/>
      <c r="Q315" s="42"/>
      <c r="R315" s="31"/>
      <c r="S315" s="32"/>
    </row>
    <row r="316" spans="1:19" ht="28.5" customHeight="1" x14ac:dyDescent="0.25">
      <c r="A316" s="20"/>
      <c r="B316" s="11"/>
      <c r="C316" s="10"/>
      <c r="D316" s="102"/>
      <c r="E316" s="102"/>
      <c r="F316" s="103" t="s">
        <v>362</v>
      </c>
      <c r="G316" s="103">
        <v>5</v>
      </c>
      <c r="H316" s="83"/>
      <c r="I316" s="76">
        <v>181.81</v>
      </c>
      <c r="J316" s="123">
        <f t="shared" si="33"/>
        <v>909.05</v>
      </c>
      <c r="K316" s="87"/>
      <c r="L316" s="87"/>
      <c r="M316" s="87"/>
      <c r="N316" s="87"/>
      <c r="O316" s="87"/>
      <c r="P316" s="87"/>
      <c r="Q316" s="42"/>
      <c r="R316" s="31"/>
      <c r="S316" s="32"/>
    </row>
    <row r="317" spans="1:19" ht="28.5" customHeight="1" x14ac:dyDescent="0.25">
      <c r="A317" s="20"/>
      <c r="B317" s="11"/>
      <c r="C317" s="10"/>
      <c r="D317" s="102"/>
      <c r="E317" s="102"/>
      <c r="F317" s="103" t="s">
        <v>363</v>
      </c>
      <c r="G317" s="103">
        <v>28</v>
      </c>
      <c r="H317" s="83"/>
      <c r="I317" s="76">
        <v>181.81</v>
      </c>
      <c r="J317" s="123">
        <f t="shared" si="33"/>
        <v>5090.68</v>
      </c>
      <c r="K317" s="87"/>
      <c r="L317" s="87"/>
      <c r="M317" s="87"/>
      <c r="N317" s="87"/>
      <c r="O317" s="87"/>
      <c r="P317" s="87"/>
      <c r="Q317" s="42"/>
      <c r="R317" s="31"/>
      <c r="S317" s="32"/>
    </row>
    <row r="318" spans="1:19" ht="28.5" customHeight="1" x14ac:dyDescent="0.25">
      <c r="A318" s="20"/>
      <c r="B318" s="11"/>
      <c r="C318" s="10"/>
      <c r="D318" s="102"/>
      <c r="E318" s="102"/>
      <c r="F318" s="103" t="s">
        <v>364</v>
      </c>
      <c r="G318" s="103">
        <v>261</v>
      </c>
      <c r="H318" s="83"/>
      <c r="I318" s="76">
        <v>181.81</v>
      </c>
      <c r="J318" s="123">
        <f t="shared" si="33"/>
        <v>47452.41</v>
      </c>
      <c r="K318" s="87"/>
      <c r="L318" s="87"/>
      <c r="M318" s="87"/>
      <c r="N318" s="87"/>
      <c r="O318" s="87"/>
      <c r="P318" s="87"/>
      <c r="Q318" s="42"/>
      <c r="R318" s="31"/>
      <c r="S318" s="32"/>
    </row>
    <row r="319" spans="1:19" ht="28.5" customHeight="1" x14ac:dyDescent="0.25">
      <c r="A319" s="20"/>
      <c r="B319" s="11"/>
      <c r="C319" s="10"/>
      <c r="D319" s="102"/>
      <c r="E319" s="102"/>
      <c r="F319" s="103" t="s">
        <v>365</v>
      </c>
      <c r="G319" s="103">
        <v>22</v>
      </c>
      <c r="H319" s="83"/>
      <c r="I319" s="76">
        <v>181.81</v>
      </c>
      <c r="J319" s="123">
        <f t="shared" si="33"/>
        <v>3999.82</v>
      </c>
      <c r="K319" s="87"/>
      <c r="L319" s="87"/>
      <c r="M319" s="87"/>
      <c r="N319" s="87"/>
      <c r="O319" s="87"/>
      <c r="P319" s="87"/>
      <c r="Q319" s="42"/>
      <c r="R319" s="31"/>
      <c r="S319" s="32"/>
    </row>
    <row r="320" spans="1:19" ht="28.5" customHeight="1" x14ac:dyDescent="0.25">
      <c r="A320" s="20"/>
      <c r="B320" s="11"/>
      <c r="C320" s="10"/>
      <c r="D320" s="102"/>
      <c r="E320" s="102"/>
      <c r="F320" s="103" t="s">
        <v>366</v>
      </c>
      <c r="G320" s="103">
        <v>3</v>
      </c>
      <c r="H320" s="83"/>
      <c r="I320" s="76">
        <v>181.81</v>
      </c>
      <c r="J320" s="123">
        <f t="shared" si="33"/>
        <v>545.43000000000006</v>
      </c>
      <c r="K320" s="87"/>
      <c r="L320" s="87"/>
      <c r="M320" s="87"/>
      <c r="N320" s="87"/>
      <c r="O320" s="87"/>
      <c r="P320" s="87"/>
      <c r="Q320" s="42"/>
      <c r="R320" s="31"/>
      <c r="S320" s="32"/>
    </row>
    <row r="321" spans="1:19" ht="28.5" customHeight="1" x14ac:dyDescent="0.25">
      <c r="A321" s="20"/>
      <c r="B321" s="11"/>
      <c r="C321" s="10"/>
      <c r="D321" s="102"/>
      <c r="E321" s="102"/>
      <c r="F321" s="103" t="s">
        <v>367</v>
      </c>
      <c r="G321" s="103">
        <v>6</v>
      </c>
      <c r="H321" s="83"/>
      <c r="I321" s="76">
        <v>181.81</v>
      </c>
      <c r="J321" s="123">
        <f t="shared" si="33"/>
        <v>1090.8600000000001</v>
      </c>
      <c r="K321" s="87"/>
      <c r="L321" s="87"/>
      <c r="M321" s="87"/>
      <c r="N321" s="87"/>
      <c r="O321" s="87"/>
      <c r="P321" s="87"/>
      <c r="Q321" s="42"/>
      <c r="R321" s="31"/>
      <c r="S321" s="32"/>
    </row>
    <row r="322" spans="1:19" ht="28.5" customHeight="1" x14ac:dyDescent="0.25">
      <c r="A322" s="20"/>
      <c r="B322" s="11"/>
      <c r="C322" s="10"/>
      <c r="D322" s="102"/>
      <c r="E322" s="102"/>
      <c r="F322" s="103" t="s">
        <v>368</v>
      </c>
      <c r="G322" s="103">
        <v>144</v>
      </c>
      <c r="H322" s="83"/>
      <c r="I322" s="76">
        <v>181.81</v>
      </c>
      <c r="J322" s="123">
        <f t="shared" si="33"/>
        <v>26180.639999999999</v>
      </c>
      <c r="K322" s="87"/>
      <c r="L322" s="87"/>
      <c r="M322" s="87"/>
      <c r="N322" s="87"/>
      <c r="O322" s="87"/>
      <c r="P322" s="87"/>
      <c r="Q322" s="42"/>
      <c r="R322" s="31"/>
      <c r="S322" s="32"/>
    </row>
    <row r="323" spans="1:19" ht="28.5" customHeight="1" x14ac:dyDescent="0.25">
      <c r="A323" s="20"/>
      <c r="B323" s="11"/>
      <c r="C323" s="10"/>
      <c r="D323" s="102"/>
      <c r="E323" s="102"/>
      <c r="F323" s="103" t="s">
        <v>369</v>
      </c>
      <c r="G323" s="103">
        <v>1</v>
      </c>
      <c r="H323" s="83"/>
      <c r="I323" s="76">
        <v>181.81</v>
      </c>
      <c r="J323" s="123">
        <f t="shared" si="33"/>
        <v>181.81</v>
      </c>
      <c r="K323" s="87"/>
      <c r="L323" s="87"/>
      <c r="M323" s="87"/>
      <c r="N323" s="87"/>
      <c r="O323" s="87"/>
      <c r="P323" s="87"/>
      <c r="Q323" s="42"/>
      <c r="R323" s="31"/>
      <c r="S323" s="32"/>
    </row>
    <row r="324" spans="1:19" ht="28.5" customHeight="1" x14ac:dyDescent="0.25">
      <c r="A324" s="20"/>
      <c r="B324" s="11"/>
      <c r="C324" s="10"/>
      <c r="D324" s="102"/>
      <c r="E324" s="102"/>
      <c r="F324" s="103" t="s">
        <v>370</v>
      </c>
      <c r="G324" s="103">
        <v>55</v>
      </c>
      <c r="H324" s="83"/>
      <c r="I324" s="76">
        <v>181.81</v>
      </c>
      <c r="J324" s="123">
        <f t="shared" si="33"/>
        <v>9999.5499999999993</v>
      </c>
      <c r="K324" s="87"/>
      <c r="L324" s="87"/>
      <c r="M324" s="87"/>
      <c r="N324" s="87"/>
      <c r="O324" s="87"/>
      <c r="P324" s="87"/>
      <c r="Q324" s="42"/>
      <c r="R324" s="31"/>
      <c r="S324" s="32"/>
    </row>
    <row r="325" spans="1:19" ht="28.5" customHeight="1" x14ac:dyDescent="0.25">
      <c r="A325" s="20"/>
      <c r="B325" s="11"/>
      <c r="C325" s="10"/>
      <c r="D325" s="102"/>
      <c r="E325" s="102"/>
      <c r="F325" s="103" t="s">
        <v>371</v>
      </c>
      <c r="G325" s="103">
        <v>26</v>
      </c>
      <c r="H325" s="83"/>
      <c r="I325" s="76">
        <v>181.81</v>
      </c>
      <c r="J325" s="123">
        <f t="shared" si="33"/>
        <v>4727.0600000000004</v>
      </c>
      <c r="K325" s="87"/>
      <c r="L325" s="87"/>
      <c r="M325" s="87"/>
      <c r="N325" s="87"/>
      <c r="O325" s="87"/>
      <c r="P325" s="87"/>
      <c r="Q325" s="42"/>
      <c r="R325" s="31"/>
      <c r="S325" s="32"/>
    </row>
    <row r="326" spans="1:19" ht="28.5" customHeight="1" x14ac:dyDescent="0.25">
      <c r="A326" s="20"/>
      <c r="B326" s="11"/>
      <c r="C326" s="10"/>
      <c r="D326" s="102"/>
      <c r="E326" s="102"/>
      <c r="F326" s="103" t="s">
        <v>372</v>
      </c>
      <c r="G326" s="103">
        <v>3</v>
      </c>
      <c r="H326" s="83"/>
      <c r="I326" s="76">
        <v>181.81</v>
      </c>
      <c r="J326" s="123">
        <f t="shared" si="33"/>
        <v>545.43000000000006</v>
      </c>
      <c r="K326" s="87"/>
      <c r="L326" s="87"/>
      <c r="M326" s="87"/>
      <c r="N326" s="87"/>
      <c r="O326" s="87"/>
      <c r="P326" s="87"/>
      <c r="Q326" s="42"/>
      <c r="R326" s="31"/>
      <c r="S326" s="32"/>
    </row>
    <row r="327" spans="1:19" ht="28.5" customHeight="1" x14ac:dyDescent="0.25">
      <c r="A327" s="20"/>
      <c r="B327" s="11"/>
      <c r="C327" s="10"/>
      <c r="D327" s="102"/>
      <c r="E327" s="102"/>
      <c r="F327" s="103" t="s">
        <v>373</v>
      </c>
      <c r="G327" s="103">
        <v>5</v>
      </c>
      <c r="H327" s="83"/>
      <c r="I327" s="76">
        <v>181.81</v>
      </c>
      <c r="J327" s="123">
        <f t="shared" si="33"/>
        <v>909.05</v>
      </c>
      <c r="K327" s="87"/>
      <c r="L327" s="87"/>
      <c r="M327" s="87"/>
      <c r="N327" s="87"/>
      <c r="O327" s="87"/>
      <c r="P327" s="87"/>
      <c r="Q327" s="42"/>
      <c r="R327" s="31"/>
      <c r="S327" s="32"/>
    </row>
    <row r="328" spans="1:19" ht="57" customHeight="1" x14ac:dyDescent="0.25">
      <c r="A328" s="20"/>
      <c r="B328" s="11"/>
      <c r="C328" s="10"/>
      <c r="D328" s="102"/>
      <c r="E328" s="102"/>
      <c r="F328" s="103" t="s">
        <v>374</v>
      </c>
      <c r="G328" s="103">
        <v>1</v>
      </c>
      <c r="H328" s="83"/>
      <c r="I328" s="76">
        <v>181.81</v>
      </c>
      <c r="J328" s="123">
        <f t="shared" si="33"/>
        <v>181.81</v>
      </c>
      <c r="K328" s="87"/>
      <c r="L328" s="87"/>
      <c r="M328" s="87"/>
      <c r="N328" s="87"/>
      <c r="O328" s="87"/>
      <c r="P328" s="87"/>
      <c r="Q328" s="42"/>
      <c r="R328" s="31"/>
      <c r="S328" s="32"/>
    </row>
    <row r="329" spans="1:19" ht="47.25" customHeight="1" x14ac:dyDescent="0.25">
      <c r="A329" s="20"/>
      <c r="B329" s="11"/>
      <c r="C329" s="10"/>
      <c r="D329" s="102"/>
      <c r="E329" s="102"/>
      <c r="F329" s="103" t="s">
        <v>375</v>
      </c>
      <c r="G329" s="103">
        <v>6</v>
      </c>
      <c r="H329" s="83"/>
      <c r="I329" s="76">
        <v>181.81</v>
      </c>
      <c r="J329" s="123">
        <f t="shared" si="33"/>
        <v>1090.8600000000001</v>
      </c>
      <c r="K329" s="87"/>
      <c r="L329" s="87"/>
      <c r="M329" s="87"/>
      <c r="N329" s="87"/>
      <c r="O329" s="87"/>
      <c r="P329" s="87"/>
      <c r="Q329" s="42"/>
      <c r="R329" s="31"/>
      <c r="S329" s="32"/>
    </row>
    <row r="330" spans="1:19" ht="38.25" customHeight="1" x14ac:dyDescent="0.25">
      <c r="A330" s="20"/>
      <c r="B330" s="11"/>
      <c r="C330" s="10"/>
      <c r="D330" s="102"/>
      <c r="E330" s="102"/>
      <c r="F330" s="103" t="s">
        <v>376</v>
      </c>
      <c r="G330" s="103">
        <v>3</v>
      </c>
      <c r="H330" s="83"/>
      <c r="I330" s="76">
        <v>181.81</v>
      </c>
      <c r="J330" s="123">
        <f t="shared" si="33"/>
        <v>545.43000000000006</v>
      </c>
      <c r="K330" s="87"/>
      <c r="L330" s="87"/>
      <c r="M330" s="87"/>
      <c r="N330" s="87"/>
      <c r="O330" s="87"/>
      <c r="P330" s="87"/>
      <c r="Q330" s="42"/>
      <c r="R330" s="31"/>
      <c r="S330" s="32"/>
    </row>
    <row r="331" spans="1:19" ht="28.5" customHeight="1" x14ac:dyDescent="0.25">
      <c r="A331" s="20"/>
      <c r="B331" s="11"/>
      <c r="C331" s="10"/>
      <c r="D331" s="102"/>
      <c r="E331" s="102"/>
      <c r="F331" s="103" t="s">
        <v>377</v>
      </c>
      <c r="G331" s="103">
        <v>1</v>
      </c>
      <c r="H331" s="83"/>
      <c r="I331" s="76">
        <v>181.81</v>
      </c>
      <c r="J331" s="123">
        <f t="shared" si="33"/>
        <v>181.81</v>
      </c>
      <c r="K331" s="87"/>
      <c r="L331" s="87"/>
      <c r="M331" s="87"/>
      <c r="N331" s="87"/>
      <c r="O331" s="87"/>
      <c r="P331" s="87"/>
      <c r="Q331" s="42"/>
      <c r="R331" s="31"/>
      <c r="S331" s="32"/>
    </row>
    <row r="332" spans="1:19" ht="28.5" customHeight="1" x14ac:dyDescent="0.25">
      <c r="A332" s="20"/>
      <c r="B332" s="11"/>
      <c r="C332" s="10"/>
      <c r="D332" s="102"/>
      <c r="E332" s="102"/>
      <c r="F332" s="103" t="s">
        <v>378</v>
      </c>
      <c r="G332" s="103">
        <v>26</v>
      </c>
      <c r="H332" s="83"/>
      <c r="I332" s="76">
        <v>181.81</v>
      </c>
      <c r="J332" s="123">
        <f t="shared" si="33"/>
        <v>4727.0600000000004</v>
      </c>
      <c r="K332" s="87"/>
      <c r="L332" s="87"/>
      <c r="M332" s="87"/>
      <c r="N332" s="87"/>
      <c r="O332" s="87"/>
      <c r="P332" s="87"/>
      <c r="Q332" s="42"/>
      <c r="R332" s="31"/>
      <c r="S332" s="32"/>
    </row>
    <row r="333" spans="1:19" ht="28.5" customHeight="1" x14ac:dyDescent="0.25">
      <c r="A333" s="20"/>
      <c r="B333" s="11"/>
      <c r="C333" s="10"/>
      <c r="D333" s="102"/>
      <c r="E333" s="102"/>
      <c r="F333" s="103" t="s">
        <v>379</v>
      </c>
      <c r="G333" s="103">
        <v>14</v>
      </c>
      <c r="H333" s="83"/>
      <c r="I333" s="76">
        <v>181.81</v>
      </c>
      <c r="J333" s="123">
        <f t="shared" si="33"/>
        <v>2545.34</v>
      </c>
      <c r="K333" s="87"/>
      <c r="L333" s="87"/>
      <c r="M333" s="87"/>
      <c r="N333" s="87"/>
      <c r="O333" s="87"/>
      <c r="P333" s="87"/>
      <c r="Q333" s="42"/>
      <c r="R333" s="31"/>
      <c r="S333" s="32"/>
    </row>
    <row r="334" spans="1:19" ht="28.5" customHeight="1" x14ac:dyDescent="0.25">
      <c r="A334" s="20"/>
      <c r="B334" s="11"/>
      <c r="C334" s="10"/>
      <c r="D334" s="102"/>
      <c r="E334" s="102"/>
      <c r="F334" s="103" t="s">
        <v>380</v>
      </c>
      <c r="G334" s="103">
        <v>24</v>
      </c>
      <c r="H334" s="83"/>
      <c r="I334" s="76">
        <v>181.81</v>
      </c>
      <c r="J334" s="123">
        <f t="shared" si="33"/>
        <v>4363.4400000000005</v>
      </c>
      <c r="K334" s="87"/>
      <c r="L334" s="87"/>
      <c r="M334" s="87"/>
      <c r="N334" s="87"/>
      <c r="O334" s="87"/>
      <c r="P334" s="87"/>
      <c r="Q334" s="42"/>
      <c r="R334" s="31"/>
      <c r="S334" s="32"/>
    </row>
    <row r="335" spans="1:19" ht="28.5" customHeight="1" x14ac:dyDescent="0.25">
      <c r="A335" s="20"/>
      <c r="B335" s="11"/>
      <c r="C335" s="10"/>
      <c r="D335" s="102"/>
      <c r="E335" s="102"/>
      <c r="F335" s="103" t="s">
        <v>381</v>
      </c>
      <c r="G335" s="103">
        <v>3</v>
      </c>
      <c r="H335" s="83"/>
      <c r="I335" s="76">
        <v>181.81</v>
      </c>
      <c r="J335" s="123">
        <f t="shared" si="33"/>
        <v>545.43000000000006</v>
      </c>
      <c r="K335" s="87"/>
      <c r="L335" s="87"/>
      <c r="M335" s="87"/>
      <c r="N335" s="87"/>
      <c r="O335" s="87"/>
      <c r="P335" s="87"/>
      <c r="Q335" s="42"/>
      <c r="R335" s="31"/>
      <c r="S335" s="32"/>
    </row>
    <row r="336" spans="1:19" ht="28.5" customHeight="1" x14ac:dyDescent="0.25">
      <c r="A336" s="20"/>
      <c r="B336" s="11"/>
      <c r="C336" s="10"/>
      <c r="D336" s="102"/>
      <c r="E336" s="102"/>
      <c r="F336" s="103" t="s">
        <v>382</v>
      </c>
      <c r="G336" s="103">
        <v>1</v>
      </c>
      <c r="H336" s="83"/>
      <c r="I336" s="76">
        <v>181.81</v>
      </c>
      <c r="J336" s="123">
        <f t="shared" si="33"/>
        <v>181.81</v>
      </c>
      <c r="K336" s="87"/>
      <c r="L336" s="87"/>
      <c r="M336" s="87"/>
      <c r="N336" s="87"/>
      <c r="O336" s="87"/>
      <c r="P336" s="87"/>
      <c r="Q336" s="42"/>
      <c r="R336" s="31"/>
      <c r="S336" s="32"/>
    </row>
    <row r="337" spans="1:19" ht="46.5" customHeight="1" x14ac:dyDescent="0.25">
      <c r="A337" s="20"/>
      <c r="B337" s="11"/>
      <c r="C337" s="10"/>
      <c r="D337" s="102"/>
      <c r="E337" s="102"/>
      <c r="F337" s="103" t="s">
        <v>383</v>
      </c>
      <c r="G337" s="103">
        <v>12</v>
      </c>
      <c r="H337" s="83"/>
      <c r="I337" s="76">
        <v>181.81</v>
      </c>
      <c r="J337" s="123">
        <f t="shared" si="33"/>
        <v>2181.7200000000003</v>
      </c>
      <c r="K337" s="87"/>
      <c r="L337" s="87"/>
      <c r="M337" s="87"/>
      <c r="N337" s="87"/>
      <c r="O337" s="87"/>
      <c r="P337" s="87"/>
      <c r="Q337" s="42"/>
      <c r="R337" s="31"/>
      <c r="S337" s="32"/>
    </row>
    <row r="338" spans="1:19" ht="39" customHeight="1" x14ac:dyDescent="0.25">
      <c r="A338" s="20"/>
      <c r="B338" s="11"/>
      <c r="C338" s="10"/>
      <c r="D338" s="102"/>
      <c r="E338" s="102"/>
      <c r="F338" s="103" t="s">
        <v>384</v>
      </c>
      <c r="G338" s="103">
        <v>1</v>
      </c>
      <c r="H338" s="83"/>
      <c r="I338" s="76">
        <v>181.81</v>
      </c>
      <c r="J338" s="123">
        <f t="shared" si="33"/>
        <v>181.81</v>
      </c>
      <c r="K338" s="87"/>
      <c r="L338" s="87"/>
      <c r="M338" s="87"/>
      <c r="N338" s="87"/>
      <c r="O338" s="87"/>
      <c r="P338" s="87"/>
      <c r="Q338" s="42"/>
      <c r="R338" s="31"/>
      <c r="S338" s="32"/>
    </row>
    <row r="339" spans="1:19" ht="36" customHeight="1" x14ac:dyDescent="0.25">
      <c r="A339" s="20"/>
      <c r="B339" s="11"/>
      <c r="C339" s="10"/>
      <c r="D339" s="102"/>
      <c r="E339" s="102"/>
      <c r="F339" s="103" t="s">
        <v>385</v>
      </c>
      <c r="G339" s="103">
        <v>22</v>
      </c>
      <c r="H339" s="83"/>
      <c r="I339" s="76">
        <v>181.81</v>
      </c>
      <c r="J339" s="123">
        <f t="shared" si="33"/>
        <v>3999.82</v>
      </c>
      <c r="K339" s="87"/>
      <c r="L339" s="87"/>
      <c r="M339" s="87"/>
      <c r="N339" s="87"/>
      <c r="O339" s="87"/>
      <c r="P339" s="87"/>
      <c r="Q339" s="42"/>
      <c r="R339" s="31"/>
      <c r="S339" s="32"/>
    </row>
    <row r="340" spans="1:19" ht="28.5" customHeight="1" x14ac:dyDescent="0.25">
      <c r="A340" s="20"/>
      <c r="B340" s="11"/>
      <c r="C340" s="10"/>
      <c r="D340" s="102"/>
      <c r="E340" s="102"/>
      <c r="F340" s="103" t="s">
        <v>386</v>
      </c>
      <c r="G340" s="103">
        <v>1</v>
      </c>
      <c r="H340" s="83"/>
      <c r="I340" s="76">
        <v>181.81</v>
      </c>
      <c r="J340" s="123">
        <f t="shared" si="33"/>
        <v>181.81</v>
      </c>
      <c r="K340" s="87"/>
      <c r="L340" s="87"/>
      <c r="M340" s="87"/>
      <c r="N340" s="87"/>
      <c r="O340" s="87"/>
      <c r="P340" s="87"/>
      <c r="Q340" s="42"/>
      <c r="R340" s="31"/>
      <c r="S340" s="32"/>
    </row>
    <row r="341" spans="1:19" ht="28.5" customHeight="1" x14ac:dyDescent="0.25">
      <c r="A341" s="20"/>
      <c r="B341" s="11"/>
      <c r="C341" s="10"/>
      <c r="D341" s="102"/>
      <c r="E341" s="102"/>
      <c r="F341" s="103" t="s">
        <v>387</v>
      </c>
      <c r="G341" s="103">
        <v>4</v>
      </c>
      <c r="H341" s="83"/>
      <c r="I341" s="76">
        <v>181.81</v>
      </c>
      <c r="J341" s="123">
        <f t="shared" si="33"/>
        <v>727.24</v>
      </c>
      <c r="K341" s="87"/>
      <c r="L341" s="87"/>
      <c r="M341" s="87"/>
      <c r="N341" s="87"/>
      <c r="O341" s="87"/>
      <c r="P341" s="87"/>
      <c r="Q341" s="42"/>
      <c r="R341" s="31"/>
      <c r="S341" s="32"/>
    </row>
    <row r="342" spans="1:19" ht="28.5" customHeight="1" x14ac:dyDescent="0.25">
      <c r="A342" s="20"/>
      <c r="B342" s="11"/>
      <c r="C342" s="10"/>
      <c r="D342" s="102"/>
      <c r="E342" s="102"/>
      <c r="F342" s="103" t="s">
        <v>388</v>
      </c>
      <c r="G342" s="103">
        <v>10</v>
      </c>
      <c r="H342" s="83"/>
      <c r="I342" s="76">
        <v>181.81</v>
      </c>
      <c r="J342" s="123">
        <f t="shared" ref="J342:J405" si="34">G342*I342</f>
        <v>1818.1</v>
      </c>
      <c r="K342" s="89"/>
      <c r="L342" s="89"/>
      <c r="M342" s="89"/>
      <c r="N342" s="89"/>
      <c r="O342" s="89"/>
      <c r="P342" s="89"/>
      <c r="Q342" s="42"/>
      <c r="R342" s="31"/>
      <c r="S342" s="32"/>
    </row>
    <row r="343" spans="1:19" ht="39.75" customHeight="1" x14ac:dyDescent="0.25">
      <c r="A343" s="20"/>
      <c r="B343" s="11"/>
      <c r="C343" s="10"/>
      <c r="D343" s="102" t="s">
        <v>51</v>
      </c>
      <c r="E343" s="102"/>
      <c r="F343" s="103" t="s">
        <v>389</v>
      </c>
      <c r="G343" s="103">
        <v>6</v>
      </c>
      <c r="H343" s="83">
        <f>SUM(G343:G346)</f>
        <v>14</v>
      </c>
      <c r="I343" s="76">
        <v>70.578999999999994</v>
      </c>
      <c r="J343" s="123">
        <f t="shared" si="34"/>
        <v>423.47399999999993</v>
      </c>
      <c r="K343" s="94">
        <f>SUM(J343:J346)</f>
        <v>988.10599999999999</v>
      </c>
      <c r="L343" s="85">
        <f>K343*7</f>
        <v>6916.7420000000002</v>
      </c>
      <c r="M343" s="85">
        <f>K343*30</f>
        <v>29643.18</v>
      </c>
      <c r="N343" s="85">
        <f>K343*365</f>
        <v>360658.69</v>
      </c>
      <c r="O343" s="85">
        <f>N343/1000</f>
        <v>360.65868999999998</v>
      </c>
      <c r="P343" s="85">
        <f>N343/1000000</f>
        <v>0.36065869</v>
      </c>
      <c r="Q343" s="42"/>
      <c r="R343" s="31"/>
      <c r="S343" s="32"/>
    </row>
    <row r="344" spans="1:19" ht="38.25" customHeight="1" x14ac:dyDescent="0.25">
      <c r="A344" s="20"/>
      <c r="B344" s="11"/>
      <c r="C344" s="10"/>
      <c r="D344" s="102"/>
      <c r="E344" s="102"/>
      <c r="F344" s="103" t="s">
        <v>390</v>
      </c>
      <c r="G344" s="103">
        <v>2</v>
      </c>
      <c r="H344" s="83"/>
      <c r="I344" s="76">
        <v>70.578999999999994</v>
      </c>
      <c r="J344" s="123">
        <f>G344*I344</f>
        <v>141.15799999999999</v>
      </c>
      <c r="K344" s="87"/>
      <c r="L344" s="87"/>
      <c r="M344" s="87"/>
      <c r="N344" s="87"/>
      <c r="O344" s="87"/>
      <c r="P344" s="87"/>
      <c r="Q344" s="42"/>
      <c r="R344" s="31"/>
      <c r="S344" s="32"/>
    </row>
    <row r="345" spans="1:19" ht="37.5" customHeight="1" x14ac:dyDescent="0.25">
      <c r="A345" s="20"/>
      <c r="B345" s="11"/>
      <c r="C345" s="10"/>
      <c r="D345" s="102"/>
      <c r="E345" s="102"/>
      <c r="F345" s="103" t="s">
        <v>391</v>
      </c>
      <c r="G345" s="103">
        <v>2</v>
      </c>
      <c r="H345" s="83"/>
      <c r="I345" s="76">
        <v>70.578999999999994</v>
      </c>
      <c r="J345" s="123">
        <f t="shared" si="34"/>
        <v>141.15799999999999</v>
      </c>
      <c r="K345" s="87"/>
      <c r="L345" s="87"/>
      <c r="M345" s="87"/>
      <c r="N345" s="87"/>
      <c r="O345" s="87"/>
      <c r="P345" s="87"/>
      <c r="Q345" s="42"/>
      <c r="R345" s="31"/>
      <c r="S345" s="32"/>
    </row>
    <row r="346" spans="1:19" ht="28.5" customHeight="1" x14ac:dyDescent="0.25">
      <c r="A346" s="20"/>
      <c r="B346" s="11"/>
      <c r="C346" s="10"/>
      <c r="D346" s="102"/>
      <c r="E346" s="102"/>
      <c r="F346" s="103" t="s">
        <v>392</v>
      </c>
      <c r="G346" s="103">
        <v>4</v>
      </c>
      <c r="H346" s="83"/>
      <c r="I346" s="76">
        <v>70.578999999999994</v>
      </c>
      <c r="J346" s="123">
        <f t="shared" si="34"/>
        <v>282.31599999999997</v>
      </c>
      <c r="K346" s="89"/>
      <c r="L346" s="89"/>
      <c r="M346" s="89"/>
      <c r="N346" s="89"/>
      <c r="O346" s="89"/>
      <c r="P346" s="89"/>
      <c r="Q346" s="42"/>
      <c r="R346" s="31"/>
      <c r="S346" s="32"/>
    </row>
    <row r="347" spans="1:19" ht="28.5" customHeight="1" x14ac:dyDescent="0.25">
      <c r="A347" s="20"/>
      <c r="B347" s="11"/>
      <c r="C347" s="10"/>
      <c r="D347" s="102" t="s">
        <v>52</v>
      </c>
      <c r="E347" s="102"/>
      <c r="F347" s="103" t="s">
        <v>393</v>
      </c>
      <c r="G347" s="103">
        <v>4</v>
      </c>
      <c r="H347" s="83">
        <f>SUM(G347:G358)</f>
        <v>241</v>
      </c>
      <c r="I347" s="76">
        <v>18.82</v>
      </c>
      <c r="J347" s="123">
        <f t="shared" si="34"/>
        <v>75.28</v>
      </c>
      <c r="K347" s="94">
        <f>SUM(J347:J358)</f>
        <v>4535.6200000000008</v>
      </c>
      <c r="L347" s="85">
        <f>K347*7</f>
        <v>31749.340000000004</v>
      </c>
      <c r="M347" s="85">
        <f>K347*30</f>
        <v>136068.60000000003</v>
      </c>
      <c r="N347" s="85">
        <f>K347*365</f>
        <v>1655501.3000000003</v>
      </c>
      <c r="O347" s="85">
        <f>N347/1000</f>
        <v>1655.5013000000004</v>
      </c>
      <c r="P347" s="85">
        <f>N347/1000000</f>
        <v>1.6555013000000003</v>
      </c>
      <c r="Q347" s="42"/>
      <c r="R347" s="31"/>
      <c r="S347" s="32"/>
    </row>
    <row r="348" spans="1:19" ht="28.5" customHeight="1" x14ac:dyDescent="0.25">
      <c r="A348" s="20"/>
      <c r="B348" s="11"/>
      <c r="C348" s="10"/>
      <c r="D348" s="102"/>
      <c r="E348" s="102"/>
      <c r="F348" s="103" t="s">
        <v>394</v>
      </c>
      <c r="G348" s="103">
        <v>4</v>
      </c>
      <c r="H348" s="83"/>
      <c r="I348" s="76">
        <v>18.82</v>
      </c>
      <c r="J348" s="123">
        <f t="shared" si="34"/>
        <v>75.28</v>
      </c>
      <c r="K348" s="87"/>
      <c r="L348" s="87"/>
      <c r="M348" s="87"/>
      <c r="N348" s="87"/>
      <c r="O348" s="87"/>
      <c r="P348" s="87"/>
      <c r="Q348" s="42"/>
      <c r="R348" s="31"/>
      <c r="S348" s="32"/>
    </row>
    <row r="349" spans="1:19" ht="28.5" customHeight="1" x14ac:dyDescent="0.25">
      <c r="A349" s="20"/>
      <c r="B349" s="11"/>
      <c r="C349" s="10"/>
      <c r="D349" s="102"/>
      <c r="E349" s="102"/>
      <c r="F349" s="103" t="s">
        <v>395</v>
      </c>
      <c r="G349" s="103">
        <v>3</v>
      </c>
      <c r="H349" s="83"/>
      <c r="I349" s="76">
        <v>18.82</v>
      </c>
      <c r="J349" s="123">
        <f t="shared" si="34"/>
        <v>56.46</v>
      </c>
      <c r="K349" s="87"/>
      <c r="L349" s="87"/>
      <c r="M349" s="87"/>
      <c r="N349" s="87"/>
      <c r="O349" s="87"/>
      <c r="P349" s="87"/>
      <c r="Q349" s="42"/>
      <c r="R349" s="31"/>
      <c r="S349" s="32"/>
    </row>
    <row r="350" spans="1:19" ht="28.5" customHeight="1" x14ac:dyDescent="0.25">
      <c r="A350" s="20"/>
      <c r="B350" s="11"/>
      <c r="C350" s="10"/>
      <c r="D350" s="102"/>
      <c r="E350" s="102"/>
      <c r="F350" s="103" t="s">
        <v>396</v>
      </c>
      <c r="G350" s="103">
        <v>1</v>
      </c>
      <c r="H350" s="83"/>
      <c r="I350" s="76">
        <v>18.82</v>
      </c>
      <c r="J350" s="123">
        <f t="shared" si="34"/>
        <v>18.82</v>
      </c>
      <c r="K350" s="87"/>
      <c r="L350" s="87"/>
      <c r="M350" s="87"/>
      <c r="N350" s="87"/>
      <c r="O350" s="87"/>
      <c r="P350" s="87"/>
      <c r="Q350" s="42"/>
      <c r="R350" s="31"/>
      <c r="S350" s="32"/>
    </row>
    <row r="351" spans="1:19" ht="28.5" customHeight="1" x14ac:dyDescent="0.25">
      <c r="A351" s="20"/>
      <c r="B351" s="11"/>
      <c r="C351" s="10"/>
      <c r="D351" s="102"/>
      <c r="E351" s="102"/>
      <c r="F351" s="103" t="s">
        <v>397</v>
      </c>
      <c r="G351" s="103">
        <v>65</v>
      </c>
      <c r="H351" s="83"/>
      <c r="I351" s="76">
        <v>18.82</v>
      </c>
      <c r="J351" s="123">
        <f t="shared" si="34"/>
        <v>1223.3</v>
      </c>
      <c r="K351" s="87"/>
      <c r="L351" s="87"/>
      <c r="M351" s="87"/>
      <c r="N351" s="87"/>
      <c r="O351" s="87"/>
      <c r="P351" s="87"/>
      <c r="Q351" s="42"/>
      <c r="R351" s="31"/>
      <c r="S351" s="32"/>
    </row>
    <row r="352" spans="1:19" ht="28.5" customHeight="1" x14ac:dyDescent="0.25">
      <c r="A352" s="20"/>
      <c r="B352" s="11"/>
      <c r="C352" s="10"/>
      <c r="D352" s="102"/>
      <c r="E352" s="102"/>
      <c r="F352" s="103" t="s">
        <v>398</v>
      </c>
      <c r="G352" s="103">
        <v>1</v>
      </c>
      <c r="H352" s="83"/>
      <c r="I352" s="76">
        <v>18.82</v>
      </c>
      <c r="J352" s="123">
        <f t="shared" si="34"/>
        <v>18.82</v>
      </c>
      <c r="K352" s="87"/>
      <c r="L352" s="87"/>
      <c r="M352" s="87"/>
      <c r="N352" s="87"/>
      <c r="O352" s="87"/>
      <c r="P352" s="87"/>
      <c r="Q352" s="42"/>
      <c r="R352" s="31"/>
      <c r="S352" s="32"/>
    </row>
    <row r="353" spans="1:19" ht="28.5" customHeight="1" x14ac:dyDescent="0.25">
      <c r="A353" s="20"/>
      <c r="B353" s="11"/>
      <c r="C353" s="10"/>
      <c r="D353" s="102"/>
      <c r="E353" s="102"/>
      <c r="F353" s="103" t="s">
        <v>399</v>
      </c>
      <c r="G353" s="103">
        <v>44</v>
      </c>
      <c r="H353" s="83"/>
      <c r="I353" s="76">
        <v>18.82</v>
      </c>
      <c r="J353" s="123">
        <f t="shared" si="34"/>
        <v>828.08</v>
      </c>
      <c r="K353" s="87"/>
      <c r="L353" s="87"/>
      <c r="M353" s="87"/>
      <c r="N353" s="87"/>
      <c r="O353" s="87"/>
      <c r="P353" s="87"/>
      <c r="Q353" s="42"/>
      <c r="R353" s="31"/>
      <c r="S353" s="32"/>
    </row>
    <row r="354" spans="1:19" ht="28.5" customHeight="1" x14ac:dyDescent="0.25">
      <c r="A354" s="20"/>
      <c r="B354" s="11"/>
      <c r="C354" s="10"/>
      <c r="D354" s="102"/>
      <c r="E354" s="102"/>
      <c r="F354" s="103" t="s">
        <v>400</v>
      </c>
      <c r="G354" s="103">
        <v>2</v>
      </c>
      <c r="H354" s="83"/>
      <c r="I354" s="76">
        <v>18.82</v>
      </c>
      <c r="J354" s="123">
        <f t="shared" si="34"/>
        <v>37.64</v>
      </c>
      <c r="K354" s="87"/>
      <c r="L354" s="87"/>
      <c r="M354" s="87"/>
      <c r="N354" s="87"/>
      <c r="O354" s="87"/>
      <c r="P354" s="87"/>
      <c r="Q354" s="42"/>
      <c r="R354" s="31"/>
      <c r="S354" s="32"/>
    </row>
    <row r="355" spans="1:19" ht="28.5" customHeight="1" x14ac:dyDescent="0.25">
      <c r="A355" s="20"/>
      <c r="B355" s="11"/>
      <c r="C355" s="10"/>
      <c r="D355" s="102"/>
      <c r="E355" s="102"/>
      <c r="F355" s="103" t="s">
        <v>401</v>
      </c>
      <c r="G355" s="103">
        <v>45</v>
      </c>
      <c r="H355" s="83"/>
      <c r="I355" s="76">
        <v>18.82</v>
      </c>
      <c r="J355" s="123">
        <f t="shared" si="34"/>
        <v>846.9</v>
      </c>
      <c r="K355" s="87"/>
      <c r="L355" s="87"/>
      <c r="M355" s="87"/>
      <c r="N355" s="87"/>
      <c r="O355" s="87"/>
      <c r="P355" s="87"/>
      <c r="Q355" s="42"/>
      <c r="R355" s="31"/>
      <c r="S355" s="32"/>
    </row>
    <row r="356" spans="1:19" ht="40.5" customHeight="1" x14ac:dyDescent="0.25">
      <c r="A356" s="20"/>
      <c r="B356" s="11"/>
      <c r="C356" s="10"/>
      <c r="D356" s="102"/>
      <c r="E356" s="102"/>
      <c r="F356" s="103" t="s">
        <v>402</v>
      </c>
      <c r="G356" s="103">
        <v>62</v>
      </c>
      <c r="H356" s="83"/>
      <c r="I356" s="76">
        <v>18.82</v>
      </c>
      <c r="J356" s="123">
        <f t="shared" si="34"/>
        <v>1166.8399999999999</v>
      </c>
      <c r="K356" s="87"/>
      <c r="L356" s="87"/>
      <c r="M356" s="87"/>
      <c r="N356" s="87"/>
      <c r="O356" s="87"/>
      <c r="P356" s="87"/>
      <c r="Q356" s="42"/>
      <c r="R356" s="31"/>
      <c r="S356" s="32"/>
    </row>
    <row r="357" spans="1:19" ht="44.25" customHeight="1" x14ac:dyDescent="0.25">
      <c r="A357" s="20"/>
      <c r="B357" s="11"/>
      <c r="C357" s="10"/>
      <c r="D357" s="102"/>
      <c r="E357" s="102"/>
      <c r="F357" s="103" t="s">
        <v>403</v>
      </c>
      <c r="G357" s="103">
        <v>2</v>
      </c>
      <c r="H357" s="83"/>
      <c r="I357" s="76">
        <v>18.82</v>
      </c>
      <c r="J357" s="123">
        <f t="shared" si="34"/>
        <v>37.64</v>
      </c>
      <c r="K357" s="87"/>
      <c r="L357" s="87"/>
      <c r="M357" s="87"/>
      <c r="N357" s="87"/>
      <c r="O357" s="87"/>
      <c r="P357" s="87"/>
      <c r="Q357" s="42"/>
      <c r="R357" s="31"/>
      <c r="S357" s="32"/>
    </row>
    <row r="358" spans="1:19" ht="54.75" customHeight="1" x14ac:dyDescent="0.25">
      <c r="A358" s="20"/>
      <c r="B358" s="11"/>
      <c r="C358" s="10"/>
      <c r="D358" s="102"/>
      <c r="E358" s="102"/>
      <c r="F358" s="103" t="s">
        <v>404</v>
      </c>
      <c r="G358" s="103">
        <v>8</v>
      </c>
      <c r="H358" s="83"/>
      <c r="I358" s="76">
        <v>18.82</v>
      </c>
      <c r="J358" s="123">
        <f t="shared" si="34"/>
        <v>150.56</v>
      </c>
      <c r="K358" s="89"/>
      <c r="L358" s="89"/>
      <c r="M358" s="89"/>
      <c r="N358" s="89"/>
      <c r="O358" s="89"/>
      <c r="P358" s="89"/>
      <c r="Q358" s="42"/>
      <c r="R358" s="31"/>
      <c r="S358" s="32"/>
    </row>
    <row r="359" spans="1:19" ht="28.5" customHeight="1" x14ac:dyDescent="0.25">
      <c r="A359" s="20"/>
      <c r="B359" s="11"/>
      <c r="C359" s="10"/>
      <c r="D359" s="102" t="s">
        <v>53</v>
      </c>
      <c r="E359" s="102"/>
      <c r="F359" s="103" t="s">
        <v>405</v>
      </c>
      <c r="G359" s="103">
        <v>17</v>
      </c>
      <c r="H359" s="83">
        <f>SUM(G359:G400)</f>
        <v>766</v>
      </c>
      <c r="I359" s="76">
        <v>188.21899999999999</v>
      </c>
      <c r="J359" s="123">
        <f t="shared" si="34"/>
        <v>3199.723</v>
      </c>
      <c r="K359" s="94">
        <f>SUM(J359:J400)</f>
        <v>144175.75399999999</v>
      </c>
      <c r="L359" s="85">
        <f>K359*7</f>
        <v>1009230.2779999999</v>
      </c>
      <c r="M359" s="85">
        <f>K359*30</f>
        <v>4325272.6199999992</v>
      </c>
      <c r="N359" s="85">
        <f>K359*365</f>
        <v>52624150.209999993</v>
      </c>
      <c r="O359" s="85">
        <f>N359/1000</f>
        <v>52624.150209999993</v>
      </c>
      <c r="P359" s="85">
        <f>N359/1000000</f>
        <v>52.624150209999996</v>
      </c>
      <c r="Q359" s="42"/>
      <c r="R359" s="31"/>
      <c r="S359" s="32"/>
    </row>
    <row r="360" spans="1:19" ht="28.5" customHeight="1" x14ac:dyDescent="0.25">
      <c r="A360" s="20"/>
      <c r="B360" s="11"/>
      <c r="C360" s="10"/>
      <c r="D360" s="102"/>
      <c r="E360" s="102"/>
      <c r="F360" s="103" t="s">
        <v>406</v>
      </c>
      <c r="G360" s="103">
        <v>2</v>
      </c>
      <c r="H360" s="83"/>
      <c r="I360" s="76">
        <v>188.21899999999999</v>
      </c>
      <c r="J360" s="123">
        <f t="shared" si="34"/>
        <v>376.43799999999999</v>
      </c>
      <c r="K360" s="87"/>
      <c r="L360" s="87"/>
      <c r="M360" s="87"/>
      <c r="N360" s="87"/>
      <c r="O360" s="87"/>
      <c r="P360" s="87"/>
      <c r="Q360" s="42"/>
      <c r="R360" s="31"/>
      <c r="S360" s="32"/>
    </row>
    <row r="361" spans="1:19" ht="28.5" customHeight="1" x14ac:dyDescent="0.25">
      <c r="A361" s="20"/>
      <c r="B361" s="11"/>
      <c r="C361" s="10"/>
      <c r="D361" s="102"/>
      <c r="E361" s="102"/>
      <c r="F361" s="103" t="s">
        <v>407</v>
      </c>
      <c r="G361" s="103">
        <v>6</v>
      </c>
      <c r="H361" s="83"/>
      <c r="I361" s="76">
        <v>188.21899999999999</v>
      </c>
      <c r="J361" s="123">
        <f t="shared" si="34"/>
        <v>1129.3139999999999</v>
      </c>
      <c r="K361" s="87"/>
      <c r="L361" s="87"/>
      <c r="M361" s="87"/>
      <c r="N361" s="87"/>
      <c r="O361" s="87"/>
      <c r="P361" s="87"/>
      <c r="Q361" s="42"/>
      <c r="R361" s="31"/>
      <c r="S361" s="32"/>
    </row>
    <row r="362" spans="1:19" ht="28.5" customHeight="1" x14ac:dyDescent="0.25">
      <c r="A362" s="20"/>
      <c r="B362" s="11"/>
      <c r="C362" s="10"/>
      <c r="D362" s="102"/>
      <c r="E362" s="102"/>
      <c r="F362" s="103" t="s">
        <v>408</v>
      </c>
      <c r="G362" s="103">
        <v>255</v>
      </c>
      <c r="H362" s="83"/>
      <c r="I362" s="76">
        <v>188.21899999999999</v>
      </c>
      <c r="J362" s="123">
        <f t="shared" si="34"/>
        <v>47995.845000000001</v>
      </c>
      <c r="K362" s="87"/>
      <c r="L362" s="87"/>
      <c r="M362" s="87"/>
      <c r="N362" s="87"/>
      <c r="O362" s="87"/>
      <c r="P362" s="87"/>
      <c r="Q362" s="42"/>
      <c r="R362" s="31"/>
      <c r="S362" s="32"/>
    </row>
    <row r="363" spans="1:19" ht="28.5" customHeight="1" x14ac:dyDescent="0.25">
      <c r="A363" s="20"/>
      <c r="B363" s="11"/>
      <c r="C363" s="10"/>
      <c r="D363" s="102"/>
      <c r="E363" s="102"/>
      <c r="F363" s="103" t="s">
        <v>409</v>
      </c>
      <c r="G363" s="103">
        <v>10</v>
      </c>
      <c r="H363" s="83"/>
      <c r="I363" s="76">
        <v>188.21899999999999</v>
      </c>
      <c r="J363" s="123">
        <f t="shared" si="34"/>
        <v>1882.19</v>
      </c>
      <c r="K363" s="87"/>
      <c r="L363" s="87"/>
      <c r="M363" s="87"/>
      <c r="N363" s="87"/>
      <c r="O363" s="87"/>
      <c r="P363" s="87"/>
      <c r="Q363" s="42"/>
      <c r="R363" s="31"/>
      <c r="S363" s="32"/>
    </row>
    <row r="364" spans="1:19" ht="28.5" customHeight="1" x14ac:dyDescent="0.25">
      <c r="A364" s="20"/>
      <c r="B364" s="11"/>
      <c r="C364" s="10"/>
      <c r="D364" s="102"/>
      <c r="E364" s="102"/>
      <c r="F364" s="103" t="s">
        <v>410</v>
      </c>
      <c r="G364" s="103">
        <v>1</v>
      </c>
      <c r="H364" s="83"/>
      <c r="I364" s="76">
        <v>188.21899999999999</v>
      </c>
      <c r="J364" s="123">
        <f t="shared" si="34"/>
        <v>188.21899999999999</v>
      </c>
      <c r="K364" s="87"/>
      <c r="L364" s="87"/>
      <c r="M364" s="87"/>
      <c r="N364" s="87"/>
      <c r="O364" s="87"/>
      <c r="P364" s="87"/>
      <c r="Q364" s="42"/>
      <c r="R364" s="31"/>
      <c r="S364" s="32"/>
    </row>
    <row r="365" spans="1:19" ht="28.5" customHeight="1" x14ac:dyDescent="0.25">
      <c r="A365" s="20"/>
      <c r="B365" s="11"/>
      <c r="C365" s="10"/>
      <c r="D365" s="102"/>
      <c r="E365" s="102"/>
      <c r="F365" s="103" t="s">
        <v>411</v>
      </c>
      <c r="G365" s="103">
        <v>44</v>
      </c>
      <c r="H365" s="83"/>
      <c r="I365" s="76">
        <v>188.21899999999999</v>
      </c>
      <c r="J365" s="123">
        <f t="shared" si="34"/>
        <v>8281.6360000000004</v>
      </c>
      <c r="K365" s="87"/>
      <c r="L365" s="87"/>
      <c r="M365" s="87"/>
      <c r="N365" s="87"/>
      <c r="O365" s="87"/>
      <c r="P365" s="87"/>
      <c r="Q365" s="42"/>
      <c r="R365" s="31"/>
      <c r="S365" s="32"/>
    </row>
    <row r="366" spans="1:19" ht="28.5" customHeight="1" x14ac:dyDescent="0.25">
      <c r="A366" s="20"/>
      <c r="B366" s="11"/>
      <c r="C366" s="10"/>
      <c r="D366" s="102"/>
      <c r="E366" s="102"/>
      <c r="F366" s="103" t="s">
        <v>412</v>
      </c>
      <c r="G366" s="103">
        <v>4</v>
      </c>
      <c r="H366" s="83"/>
      <c r="I366" s="76">
        <v>188.21899999999999</v>
      </c>
      <c r="J366" s="123">
        <f t="shared" si="34"/>
        <v>752.87599999999998</v>
      </c>
      <c r="K366" s="87"/>
      <c r="L366" s="87"/>
      <c r="M366" s="87"/>
      <c r="N366" s="87"/>
      <c r="O366" s="87"/>
      <c r="P366" s="87"/>
      <c r="Q366" s="42"/>
      <c r="R366" s="31"/>
      <c r="S366" s="32"/>
    </row>
    <row r="367" spans="1:19" ht="28.5" customHeight="1" x14ac:dyDescent="0.25">
      <c r="A367" s="20"/>
      <c r="B367" s="11"/>
      <c r="C367" s="10"/>
      <c r="D367" s="102"/>
      <c r="E367" s="102"/>
      <c r="F367" s="103" t="s">
        <v>413</v>
      </c>
      <c r="G367" s="103">
        <v>13</v>
      </c>
      <c r="H367" s="83"/>
      <c r="I367" s="76">
        <v>188.21899999999999</v>
      </c>
      <c r="J367" s="123">
        <f t="shared" si="34"/>
        <v>2446.8469999999998</v>
      </c>
      <c r="K367" s="87"/>
      <c r="L367" s="87"/>
      <c r="M367" s="87"/>
      <c r="N367" s="87"/>
      <c r="O367" s="87"/>
      <c r="P367" s="87"/>
      <c r="Q367" s="42"/>
      <c r="R367" s="31"/>
      <c r="S367" s="32"/>
    </row>
    <row r="368" spans="1:19" ht="28.5" customHeight="1" x14ac:dyDescent="0.25">
      <c r="A368" s="20"/>
      <c r="B368" s="11"/>
      <c r="C368" s="10"/>
      <c r="D368" s="102"/>
      <c r="E368" s="102"/>
      <c r="F368" s="103" t="s">
        <v>414</v>
      </c>
      <c r="G368" s="103">
        <v>5</v>
      </c>
      <c r="H368" s="83"/>
      <c r="I368" s="76">
        <v>188.21899999999999</v>
      </c>
      <c r="J368" s="123">
        <f t="shared" si="34"/>
        <v>941.09500000000003</v>
      </c>
      <c r="K368" s="87"/>
      <c r="L368" s="87"/>
      <c r="M368" s="87"/>
      <c r="N368" s="87"/>
      <c r="O368" s="87"/>
      <c r="P368" s="87"/>
      <c r="Q368" s="42"/>
      <c r="R368" s="31"/>
      <c r="S368" s="32"/>
    </row>
    <row r="369" spans="1:19" ht="28.5" customHeight="1" x14ac:dyDescent="0.25">
      <c r="A369" s="20"/>
      <c r="B369" s="11"/>
      <c r="C369" s="10"/>
      <c r="D369" s="102"/>
      <c r="E369" s="102"/>
      <c r="F369" s="103" t="s">
        <v>415</v>
      </c>
      <c r="G369" s="103">
        <v>1</v>
      </c>
      <c r="H369" s="83"/>
      <c r="I369" s="76">
        <v>188.21899999999999</v>
      </c>
      <c r="J369" s="123">
        <f t="shared" si="34"/>
        <v>188.21899999999999</v>
      </c>
      <c r="K369" s="87"/>
      <c r="L369" s="87"/>
      <c r="M369" s="87"/>
      <c r="N369" s="87"/>
      <c r="O369" s="87"/>
      <c r="P369" s="87"/>
      <c r="Q369" s="42"/>
      <c r="R369" s="31"/>
      <c r="S369" s="32"/>
    </row>
    <row r="370" spans="1:19" ht="28.5" customHeight="1" x14ac:dyDescent="0.25">
      <c r="A370" s="20"/>
      <c r="B370" s="11"/>
      <c r="C370" s="10"/>
      <c r="D370" s="102"/>
      <c r="E370" s="102"/>
      <c r="F370" s="103" t="s">
        <v>416</v>
      </c>
      <c r="G370" s="103">
        <v>2</v>
      </c>
      <c r="H370" s="83"/>
      <c r="I370" s="76">
        <v>188.21899999999999</v>
      </c>
      <c r="J370" s="123">
        <f t="shared" si="34"/>
        <v>376.43799999999999</v>
      </c>
      <c r="K370" s="87"/>
      <c r="L370" s="87"/>
      <c r="M370" s="87"/>
      <c r="N370" s="87"/>
      <c r="O370" s="87"/>
      <c r="P370" s="87"/>
      <c r="Q370" s="42"/>
      <c r="R370" s="31"/>
      <c r="S370" s="32"/>
    </row>
    <row r="371" spans="1:19" ht="28.5" customHeight="1" x14ac:dyDescent="0.25">
      <c r="A371" s="20"/>
      <c r="B371" s="11"/>
      <c r="C371" s="10"/>
      <c r="D371" s="102"/>
      <c r="E371" s="102"/>
      <c r="F371" s="103" t="s">
        <v>417</v>
      </c>
      <c r="G371" s="103">
        <v>1</v>
      </c>
      <c r="H371" s="83"/>
      <c r="I371" s="76">
        <v>188.21899999999999</v>
      </c>
      <c r="J371" s="123">
        <f t="shared" si="34"/>
        <v>188.21899999999999</v>
      </c>
      <c r="K371" s="87"/>
      <c r="L371" s="87"/>
      <c r="M371" s="87"/>
      <c r="N371" s="87"/>
      <c r="O371" s="87"/>
      <c r="P371" s="87"/>
      <c r="Q371" s="42"/>
      <c r="R371" s="31"/>
      <c r="S371" s="32"/>
    </row>
    <row r="372" spans="1:19" ht="28.5" customHeight="1" x14ac:dyDescent="0.25">
      <c r="A372" s="20"/>
      <c r="B372" s="11"/>
      <c r="C372" s="10"/>
      <c r="D372" s="102"/>
      <c r="E372" s="102"/>
      <c r="F372" s="103" t="s">
        <v>418</v>
      </c>
      <c r="G372" s="103">
        <v>3</v>
      </c>
      <c r="H372" s="83"/>
      <c r="I372" s="76">
        <v>188.21899999999999</v>
      </c>
      <c r="J372" s="123">
        <f t="shared" si="34"/>
        <v>564.65699999999993</v>
      </c>
      <c r="K372" s="87"/>
      <c r="L372" s="87"/>
      <c r="M372" s="87"/>
      <c r="N372" s="87"/>
      <c r="O372" s="87"/>
      <c r="P372" s="87"/>
      <c r="Q372" s="42"/>
      <c r="R372" s="31"/>
      <c r="S372" s="32"/>
    </row>
    <row r="373" spans="1:19" ht="28.5" customHeight="1" x14ac:dyDescent="0.25">
      <c r="A373" s="20"/>
      <c r="B373" s="11"/>
      <c r="C373" s="10"/>
      <c r="D373" s="102"/>
      <c r="E373" s="102"/>
      <c r="F373" s="103" t="s">
        <v>419</v>
      </c>
      <c r="G373" s="103">
        <v>14</v>
      </c>
      <c r="H373" s="83"/>
      <c r="I373" s="76">
        <v>188.21899999999999</v>
      </c>
      <c r="J373" s="123">
        <f t="shared" si="34"/>
        <v>2635.0659999999998</v>
      </c>
      <c r="K373" s="87"/>
      <c r="L373" s="87"/>
      <c r="M373" s="87"/>
      <c r="N373" s="87"/>
      <c r="O373" s="87"/>
      <c r="P373" s="87"/>
      <c r="Q373" s="42"/>
      <c r="R373" s="31"/>
      <c r="S373" s="32"/>
    </row>
    <row r="374" spans="1:19" ht="28.5" customHeight="1" x14ac:dyDescent="0.25">
      <c r="A374" s="20"/>
      <c r="B374" s="11"/>
      <c r="C374" s="10"/>
      <c r="D374" s="102"/>
      <c r="E374" s="102"/>
      <c r="F374" s="103" t="s">
        <v>420</v>
      </c>
      <c r="G374" s="103">
        <v>2</v>
      </c>
      <c r="H374" s="83"/>
      <c r="I374" s="76">
        <v>188.21899999999999</v>
      </c>
      <c r="J374" s="123">
        <f t="shared" si="34"/>
        <v>376.43799999999999</v>
      </c>
      <c r="K374" s="87"/>
      <c r="L374" s="87"/>
      <c r="M374" s="87"/>
      <c r="N374" s="87"/>
      <c r="O374" s="87"/>
      <c r="P374" s="87"/>
      <c r="Q374" s="42"/>
      <c r="R374" s="31"/>
      <c r="S374" s="32"/>
    </row>
    <row r="375" spans="1:19" ht="28.5" customHeight="1" x14ac:dyDescent="0.25">
      <c r="A375" s="20"/>
      <c r="B375" s="11"/>
      <c r="C375" s="10"/>
      <c r="D375" s="102"/>
      <c r="E375" s="102"/>
      <c r="F375" s="103" t="s">
        <v>421</v>
      </c>
      <c r="G375" s="103">
        <v>4</v>
      </c>
      <c r="H375" s="83"/>
      <c r="I375" s="76">
        <v>188.21899999999999</v>
      </c>
      <c r="J375" s="123">
        <f t="shared" si="34"/>
        <v>752.87599999999998</v>
      </c>
      <c r="K375" s="87"/>
      <c r="L375" s="87"/>
      <c r="M375" s="87"/>
      <c r="N375" s="87"/>
      <c r="O375" s="87"/>
      <c r="P375" s="87"/>
      <c r="Q375" s="42"/>
      <c r="R375" s="31"/>
      <c r="S375" s="32"/>
    </row>
    <row r="376" spans="1:19" ht="28.5" customHeight="1" x14ac:dyDescent="0.25">
      <c r="A376" s="20"/>
      <c r="B376" s="11"/>
      <c r="C376" s="10"/>
      <c r="D376" s="102"/>
      <c r="E376" s="102"/>
      <c r="F376" s="103" t="s">
        <v>422</v>
      </c>
      <c r="G376" s="103">
        <v>52</v>
      </c>
      <c r="H376" s="83"/>
      <c r="I376" s="76">
        <v>188.21899999999999</v>
      </c>
      <c r="J376" s="123">
        <f t="shared" si="34"/>
        <v>9787.387999999999</v>
      </c>
      <c r="K376" s="87"/>
      <c r="L376" s="87"/>
      <c r="M376" s="87"/>
      <c r="N376" s="87"/>
      <c r="O376" s="87"/>
      <c r="P376" s="87"/>
      <c r="Q376" s="42"/>
      <c r="R376" s="31"/>
      <c r="S376" s="32"/>
    </row>
    <row r="377" spans="1:19" ht="28.5" customHeight="1" x14ac:dyDescent="0.25">
      <c r="A377" s="20"/>
      <c r="B377" s="11"/>
      <c r="C377" s="10"/>
      <c r="D377" s="102"/>
      <c r="E377" s="102"/>
      <c r="F377" s="103" t="s">
        <v>423</v>
      </c>
      <c r="G377" s="103">
        <v>7</v>
      </c>
      <c r="H377" s="83"/>
      <c r="I377" s="76">
        <v>188.21899999999999</v>
      </c>
      <c r="J377" s="123">
        <f t="shared" si="34"/>
        <v>1317.5329999999999</v>
      </c>
      <c r="K377" s="87"/>
      <c r="L377" s="87"/>
      <c r="M377" s="87"/>
      <c r="N377" s="87"/>
      <c r="O377" s="87"/>
      <c r="P377" s="87"/>
      <c r="Q377" s="42"/>
      <c r="R377" s="31"/>
      <c r="S377" s="32"/>
    </row>
    <row r="378" spans="1:19" ht="28.5" customHeight="1" x14ac:dyDescent="0.25">
      <c r="A378" s="20"/>
      <c r="B378" s="11"/>
      <c r="C378" s="10"/>
      <c r="D378" s="102"/>
      <c r="E378" s="102"/>
      <c r="F378" s="103" t="s">
        <v>424</v>
      </c>
      <c r="G378" s="103">
        <v>3</v>
      </c>
      <c r="H378" s="83"/>
      <c r="I378" s="76">
        <v>188.21899999999999</v>
      </c>
      <c r="J378" s="123">
        <f t="shared" si="34"/>
        <v>564.65699999999993</v>
      </c>
      <c r="K378" s="87"/>
      <c r="L378" s="87"/>
      <c r="M378" s="87"/>
      <c r="N378" s="87"/>
      <c r="O378" s="87"/>
      <c r="P378" s="87"/>
      <c r="Q378" s="42"/>
      <c r="R378" s="31"/>
      <c r="S378" s="32"/>
    </row>
    <row r="379" spans="1:19" ht="42" customHeight="1" x14ac:dyDescent="0.25">
      <c r="A379" s="20"/>
      <c r="B379" s="11"/>
      <c r="C379" s="10"/>
      <c r="D379" s="102"/>
      <c r="E379" s="102"/>
      <c r="F379" s="103" t="s">
        <v>425</v>
      </c>
      <c r="G379" s="103">
        <v>9</v>
      </c>
      <c r="H379" s="83"/>
      <c r="I379" s="76">
        <v>188.21899999999999</v>
      </c>
      <c r="J379" s="123">
        <f t="shared" si="34"/>
        <v>1693.971</v>
      </c>
      <c r="K379" s="87"/>
      <c r="L379" s="87"/>
      <c r="M379" s="87"/>
      <c r="N379" s="87"/>
      <c r="O379" s="87"/>
      <c r="P379" s="87"/>
      <c r="Q379" s="42"/>
      <c r="R379" s="31"/>
      <c r="S379" s="32"/>
    </row>
    <row r="380" spans="1:19" ht="28.5" customHeight="1" x14ac:dyDescent="0.25">
      <c r="A380" s="20"/>
      <c r="B380" s="11"/>
      <c r="C380" s="10"/>
      <c r="D380" s="102"/>
      <c r="E380" s="102"/>
      <c r="F380" s="103" t="s">
        <v>426</v>
      </c>
      <c r="G380" s="103">
        <v>4</v>
      </c>
      <c r="H380" s="83"/>
      <c r="I380" s="76">
        <v>188.21899999999999</v>
      </c>
      <c r="J380" s="123">
        <f t="shared" si="34"/>
        <v>752.87599999999998</v>
      </c>
      <c r="K380" s="87"/>
      <c r="L380" s="87"/>
      <c r="M380" s="87"/>
      <c r="N380" s="87"/>
      <c r="O380" s="87"/>
      <c r="P380" s="87"/>
      <c r="Q380" s="42"/>
      <c r="R380" s="31"/>
      <c r="S380" s="32"/>
    </row>
    <row r="381" spans="1:19" ht="28.5" customHeight="1" x14ac:dyDescent="0.25">
      <c r="A381" s="20"/>
      <c r="B381" s="11"/>
      <c r="C381" s="10"/>
      <c r="D381" s="102"/>
      <c r="E381" s="102"/>
      <c r="F381" s="103" t="s">
        <v>427</v>
      </c>
      <c r="G381" s="103">
        <v>7</v>
      </c>
      <c r="H381" s="83"/>
      <c r="I381" s="76">
        <v>188.21899999999999</v>
      </c>
      <c r="J381" s="123">
        <f t="shared" si="34"/>
        <v>1317.5329999999999</v>
      </c>
      <c r="K381" s="87"/>
      <c r="L381" s="87"/>
      <c r="M381" s="87"/>
      <c r="N381" s="87"/>
      <c r="O381" s="87"/>
      <c r="P381" s="87"/>
      <c r="Q381" s="42"/>
      <c r="R381" s="31"/>
      <c r="S381" s="32"/>
    </row>
    <row r="382" spans="1:19" ht="28.5" customHeight="1" x14ac:dyDescent="0.25">
      <c r="A382" s="20"/>
      <c r="B382" s="11"/>
      <c r="C382" s="10"/>
      <c r="D382" s="102"/>
      <c r="E382" s="102"/>
      <c r="F382" s="103" t="s">
        <v>428</v>
      </c>
      <c r="G382" s="103">
        <v>1</v>
      </c>
      <c r="H382" s="83"/>
      <c r="I382" s="76">
        <v>188.21899999999999</v>
      </c>
      <c r="J382" s="123">
        <f t="shared" si="34"/>
        <v>188.21899999999999</v>
      </c>
      <c r="K382" s="87"/>
      <c r="L382" s="87"/>
      <c r="M382" s="87"/>
      <c r="N382" s="87"/>
      <c r="O382" s="87"/>
      <c r="P382" s="87"/>
      <c r="Q382" s="42"/>
      <c r="R382" s="31"/>
      <c r="S382" s="32"/>
    </row>
    <row r="383" spans="1:19" ht="28.5" customHeight="1" x14ac:dyDescent="0.25">
      <c r="A383" s="20"/>
      <c r="B383" s="11"/>
      <c r="C383" s="10"/>
      <c r="D383" s="102"/>
      <c r="E383" s="102"/>
      <c r="F383" s="103" t="s">
        <v>429</v>
      </c>
      <c r="G383" s="103">
        <v>42</v>
      </c>
      <c r="H383" s="83"/>
      <c r="I383" s="76">
        <v>188.21899999999999</v>
      </c>
      <c r="J383" s="123">
        <f t="shared" si="34"/>
        <v>7905.1979999999994</v>
      </c>
      <c r="K383" s="87"/>
      <c r="L383" s="87"/>
      <c r="M383" s="87"/>
      <c r="N383" s="87"/>
      <c r="O383" s="87"/>
      <c r="P383" s="87"/>
      <c r="Q383" s="42"/>
      <c r="R383" s="31"/>
      <c r="S383" s="32"/>
    </row>
    <row r="384" spans="1:19" ht="28.5" customHeight="1" x14ac:dyDescent="0.25">
      <c r="A384" s="20"/>
      <c r="B384" s="11"/>
      <c r="C384" s="10"/>
      <c r="D384" s="102"/>
      <c r="E384" s="102"/>
      <c r="F384" s="103" t="s">
        <v>430</v>
      </c>
      <c r="G384" s="103">
        <v>7</v>
      </c>
      <c r="H384" s="83"/>
      <c r="I384" s="76">
        <v>188.21899999999999</v>
      </c>
      <c r="J384" s="123">
        <f t="shared" si="34"/>
        <v>1317.5329999999999</v>
      </c>
      <c r="K384" s="87"/>
      <c r="L384" s="87"/>
      <c r="M384" s="87"/>
      <c r="N384" s="87"/>
      <c r="O384" s="87"/>
      <c r="P384" s="87"/>
      <c r="Q384" s="42"/>
      <c r="R384" s="31"/>
      <c r="S384" s="32"/>
    </row>
    <row r="385" spans="1:19" ht="28.5" customHeight="1" x14ac:dyDescent="0.25">
      <c r="A385" s="20"/>
      <c r="B385" s="11"/>
      <c r="C385" s="10"/>
      <c r="D385" s="102"/>
      <c r="E385" s="102"/>
      <c r="F385" s="103" t="s">
        <v>431</v>
      </c>
      <c r="G385" s="103">
        <v>1</v>
      </c>
      <c r="H385" s="83"/>
      <c r="I385" s="76">
        <v>188.21899999999999</v>
      </c>
      <c r="J385" s="123">
        <f t="shared" si="34"/>
        <v>188.21899999999999</v>
      </c>
      <c r="K385" s="87"/>
      <c r="L385" s="87"/>
      <c r="M385" s="87"/>
      <c r="N385" s="87"/>
      <c r="O385" s="87"/>
      <c r="P385" s="87"/>
      <c r="Q385" s="42"/>
      <c r="R385" s="31"/>
      <c r="S385" s="32"/>
    </row>
    <row r="386" spans="1:19" ht="28.5" customHeight="1" x14ac:dyDescent="0.25">
      <c r="A386" s="20"/>
      <c r="B386" s="11"/>
      <c r="C386" s="10"/>
      <c r="D386" s="102"/>
      <c r="E386" s="102"/>
      <c r="F386" s="103" t="s">
        <v>432</v>
      </c>
      <c r="G386" s="103">
        <v>19</v>
      </c>
      <c r="H386" s="83"/>
      <c r="I386" s="76">
        <v>188.21899999999999</v>
      </c>
      <c r="J386" s="123">
        <f t="shared" si="34"/>
        <v>3576.1610000000001</v>
      </c>
      <c r="K386" s="87"/>
      <c r="L386" s="87"/>
      <c r="M386" s="87"/>
      <c r="N386" s="87"/>
      <c r="O386" s="87"/>
      <c r="P386" s="87"/>
      <c r="Q386" s="42"/>
      <c r="R386" s="31"/>
      <c r="S386" s="32"/>
    </row>
    <row r="387" spans="1:19" ht="28.5" customHeight="1" x14ac:dyDescent="0.25">
      <c r="A387" s="20"/>
      <c r="B387" s="11"/>
      <c r="C387" s="10"/>
      <c r="D387" s="102"/>
      <c r="E387" s="102"/>
      <c r="F387" s="103" t="s">
        <v>433</v>
      </c>
      <c r="G387" s="103">
        <v>1</v>
      </c>
      <c r="H387" s="83"/>
      <c r="I387" s="76">
        <v>188.21899999999999</v>
      </c>
      <c r="J387" s="123">
        <f t="shared" si="34"/>
        <v>188.21899999999999</v>
      </c>
      <c r="K387" s="87"/>
      <c r="L387" s="87"/>
      <c r="M387" s="87"/>
      <c r="N387" s="87"/>
      <c r="O387" s="87"/>
      <c r="P387" s="87"/>
      <c r="Q387" s="42"/>
      <c r="R387" s="31"/>
      <c r="S387" s="32"/>
    </row>
    <row r="388" spans="1:19" ht="28.5" customHeight="1" x14ac:dyDescent="0.25">
      <c r="A388" s="20"/>
      <c r="B388" s="11"/>
      <c r="C388" s="10"/>
      <c r="D388" s="102"/>
      <c r="E388" s="102"/>
      <c r="F388" s="103" t="s">
        <v>434</v>
      </c>
      <c r="G388" s="103">
        <v>1</v>
      </c>
      <c r="H388" s="83"/>
      <c r="I388" s="76">
        <v>188.21899999999999</v>
      </c>
      <c r="J388" s="123">
        <f t="shared" si="34"/>
        <v>188.21899999999999</v>
      </c>
      <c r="K388" s="87"/>
      <c r="L388" s="87"/>
      <c r="M388" s="87"/>
      <c r="N388" s="87"/>
      <c r="O388" s="87"/>
      <c r="P388" s="87"/>
      <c r="Q388" s="42"/>
      <c r="R388" s="31"/>
      <c r="S388" s="32"/>
    </row>
    <row r="389" spans="1:19" ht="28.5" customHeight="1" x14ac:dyDescent="0.25">
      <c r="A389" s="20"/>
      <c r="B389" s="11"/>
      <c r="C389" s="10"/>
      <c r="D389" s="102"/>
      <c r="E389" s="102"/>
      <c r="F389" s="103" t="s">
        <v>435</v>
      </c>
      <c r="G389" s="103">
        <v>2</v>
      </c>
      <c r="H389" s="83"/>
      <c r="I389" s="76">
        <v>188.21899999999999</v>
      </c>
      <c r="J389" s="123">
        <f t="shared" si="34"/>
        <v>376.43799999999999</v>
      </c>
      <c r="K389" s="87"/>
      <c r="L389" s="87"/>
      <c r="M389" s="87"/>
      <c r="N389" s="87"/>
      <c r="O389" s="87"/>
      <c r="P389" s="87"/>
      <c r="Q389" s="42"/>
      <c r="R389" s="31"/>
      <c r="S389" s="32"/>
    </row>
    <row r="390" spans="1:19" ht="28.5" customHeight="1" x14ac:dyDescent="0.25">
      <c r="A390" s="20"/>
      <c r="B390" s="11"/>
      <c r="C390" s="10"/>
      <c r="D390" s="102"/>
      <c r="E390" s="102"/>
      <c r="F390" s="103" t="s">
        <v>436</v>
      </c>
      <c r="G390" s="103">
        <v>1</v>
      </c>
      <c r="H390" s="83"/>
      <c r="I390" s="76">
        <v>188.21899999999999</v>
      </c>
      <c r="J390" s="123">
        <f t="shared" si="34"/>
        <v>188.21899999999999</v>
      </c>
      <c r="K390" s="87"/>
      <c r="L390" s="87"/>
      <c r="M390" s="87"/>
      <c r="N390" s="87"/>
      <c r="O390" s="87"/>
      <c r="P390" s="87"/>
      <c r="Q390" s="42"/>
      <c r="R390" s="31"/>
      <c r="S390" s="32"/>
    </row>
    <row r="391" spans="1:19" ht="28.5" customHeight="1" x14ac:dyDescent="0.25">
      <c r="A391" s="20"/>
      <c r="B391" s="11"/>
      <c r="C391" s="10"/>
      <c r="D391" s="102"/>
      <c r="E391" s="102"/>
      <c r="F391" s="103" t="s">
        <v>437</v>
      </c>
      <c r="G391" s="103">
        <v>23</v>
      </c>
      <c r="H391" s="83"/>
      <c r="I391" s="76">
        <v>188.21899999999999</v>
      </c>
      <c r="J391" s="123">
        <f t="shared" si="34"/>
        <v>4329.0370000000003</v>
      </c>
      <c r="K391" s="87"/>
      <c r="L391" s="87"/>
      <c r="M391" s="87"/>
      <c r="N391" s="87"/>
      <c r="O391" s="87"/>
      <c r="P391" s="87"/>
      <c r="Q391" s="42"/>
      <c r="R391" s="31"/>
      <c r="S391" s="32"/>
    </row>
    <row r="392" spans="1:19" ht="28.5" customHeight="1" x14ac:dyDescent="0.25">
      <c r="A392" s="20"/>
      <c r="B392" s="11"/>
      <c r="C392" s="10"/>
      <c r="D392" s="102"/>
      <c r="E392" s="102"/>
      <c r="F392" s="103" t="s">
        <v>438</v>
      </c>
      <c r="G392" s="103">
        <v>8</v>
      </c>
      <c r="H392" s="83"/>
      <c r="I392" s="76">
        <v>188.21899999999999</v>
      </c>
      <c r="J392" s="123">
        <f t="shared" si="34"/>
        <v>1505.752</v>
      </c>
      <c r="K392" s="87"/>
      <c r="L392" s="87"/>
      <c r="M392" s="87"/>
      <c r="N392" s="87"/>
      <c r="O392" s="87"/>
      <c r="P392" s="87"/>
      <c r="Q392" s="42"/>
      <c r="R392" s="31"/>
      <c r="S392" s="32"/>
    </row>
    <row r="393" spans="1:19" ht="28.5" customHeight="1" x14ac:dyDescent="0.25">
      <c r="A393" s="20"/>
      <c r="B393" s="11"/>
      <c r="C393" s="10"/>
      <c r="D393" s="102"/>
      <c r="E393" s="102"/>
      <c r="F393" s="103" t="s">
        <v>439</v>
      </c>
      <c r="G393" s="103">
        <v>1</v>
      </c>
      <c r="H393" s="83"/>
      <c r="I393" s="76">
        <v>188.21899999999999</v>
      </c>
      <c r="J393" s="123">
        <f t="shared" si="34"/>
        <v>188.21899999999999</v>
      </c>
      <c r="K393" s="87"/>
      <c r="L393" s="87"/>
      <c r="M393" s="87"/>
      <c r="N393" s="87"/>
      <c r="O393" s="87"/>
      <c r="P393" s="87"/>
      <c r="Q393" s="42"/>
      <c r="R393" s="31"/>
      <c r="S393" s="32"/>
    </row>
    <row r="394" spans="1:19" ht="28.5" customHeight="1" x14ac:dyDescent="0.25">
      <c r="A394" s="20"/>
      <c r="B394" s="11"/>
      <c r="C394" s="10"/>
      <c r="D394" s="102"/>
      <c r="E394" s="102"/>
      <c r="F394" s="103" t="s">
        <v>440</v>
      </c>
      <c r="G394" s="103">
        <v>1</v>
      </c>
      <c r="H394" s="83"/>
      <c r="I394" s="76">
        <v>188.21899999999999</v>
      </c>
      <c r="J394" s="123">
        <f t="shared" si="34"/>
        <v>188.21899999999999</v>
      </c>
      <c r="K394" s="87"/>
      <c r="L394" s="87"/>
      <c r="M394" s="87"/>
      <c r="N394" s="87"/>
      <c r="O394" s="87"/>
      <c r="P394" s="87"/>
      <c r="Q394" s="42"/>
      <c r="R394" s="31"/>
      <c r="S394" s="32"/>
    </row>
    <row r="395" spans="1:19" ht="28.5" customHeight="1" x14ac:dyDescent="0.25">
      <c r="A395" s="20"/>
      <c r="B395" s="11"/>
      <c r="C395" s="10"/>
      <c r="D395" s="102"/>
      <c r="E395" s="102"/>
      <c r="F395" s="103" t="s">
        <v>441</v>
      </c>
      <c r="G395" s="103">
        <v>32</v>
      </c>
      <c r="H395" s="83"/>
      <c r="I395" s="76">
        <v>188.21899999999999</v>
      </c>
      <c r="J395" s="123">
        <f t="shared" si="34"/>
        <v>6023.0079999999998</v>
      </c>
      <c r="K395" s="87"/>
      <c r="L395" s="87"/>
      <c r="M395" s="87"/>
      <c r="N395" s="87"/>
      <c r="O395" s="87"/>
      <c r="P395" s="87"/>
      <c r="Q395" s="42"/>
      <c r="R395" s="31"/>
      <c r="S395" s="32"/>
    </row>
    <row r="396" spans="1:19" ht="28.5" customHeight="1" x14ac:dyDescent="0.25">
      <c r="A396" s="20"/>
      <c r="B396" s="11"/>
      <c r="C396" s="10"/>
      <c r="D396" s="102"/>
      <c r="E396" s="102"/>
      <c r="F396" s="103" t="s">
        <v>442</v>
      </c>
      <c r="G396" s="103">
        <v>95</v>
      </c>
      <c r="H396" s="83"/>
      <c r="I396" s="76">
        <v>188.21899999999999</v>
      </c>
      <c r="J396" s="123">
        <f t="shared" si="34"/>
        <v>17880.805</v>
      </c>
      <c r="K396" s="87"/>
      <c r="L396" s="87"/>
      <c r="M396" s="87"/>
      <c r="N396" s="87"/>
      <c r="O396" s="87"/>
      <c r="P396" s="87"/>
      <c r="Q396" s="42"/>
      <c r="R396" s="31"/>
      <c r="S396" s="32"/>
    </row>
    <row r="397" spans="1:19" ht="28.5" customHeight="1" x14ac:dyDescent="0.25">
      <c r="A397" s="20"/>
      <c r="B397" s="11"/>
      <c r="C397" s="10"/>
      <c r="D397" s="102"/>
      <c r="E397" s="102"/>
      <c r="F397" s="103" t="s">
        <v>443</v>
      </c>
      <c r="G397" s="103">
        <v>3</v>
      </c>
      <c r="H397" s="83"/>
      <c r="I397" s="76">
        <v>188.21899999999999</v>
      </c>
      <c r="J397" s="123">
        <f t="shared" si="34"/>
        <v>564.65699999999993</v>
      </c>
      <c r="K397" s="87"/>
      <c r="L397" s="87"/>
      <c r="M397" s="87"/>
      <c r="N397" s="87"/>
      <c r="O397" s="87"/>
      <c r="P397" s="87"/>
      <c r="Q397" s="42"/>
      <c r="R397" s="31"/>
      <c r="S397" s="32"/>
    </row>
    <row r="398" spans="1:19" ht="28.5" customHeight="1" x14ac:dyDescent="0.25">
      <c r="A398" s="20"/>
      <c r="B398" s="11"/>
      <c r="C398" s="10"/>
      <c r="D398" s="102"/>
      <c r="E398" s="102"/>
      <c r="F398" s="103" t="s">
        <v>444</v>
      </c>
      <c r="G398" s="103">
        <v>46</v>
      </c>
      <c r="H398" s="83"/>
      <c r="I398" s="76">
        <v>188.21899999999999</v>
      </c>
      <c r="J398" s="123">
        <f t="shared" si="34"/>
        <v>8658.0740000000005</v>
      </c>
      <c r="K398" s="87"/>
      <c r="L398" s="87"/>
      <c r="M398" s="87"/>
      <c r="N398" s="87"/>
      <c r="O398" s="87"/>
      <c r="P398" s="87"/>
      <c r="Q398" s="42"/>
      <c r="R398" s="31"/>
      <c r="S398" s="32"/>
    </row>
    <row r="399" spans="1:19" ht="28.5" customHeight="1" x14ac:dyDescent="0.25">
      <c r="A399" s="20"/>
      <c r="B399" s="11"/>
      <c r="C399" s="10"/>
      <c r="D399" s="102"/>
      <c r="E399" s="102"/>
      <c r="F399" s="103" t="s">
        <v>445</v>
      </c>
      <c r="G399" s="103">
        <v>1</v>
      </c>
      <c r="H399" s="83"/>
      <c r="I399" s="76">
        <v>188.21899999999999</v>
      </c>
      <c r="J399" s="123">
        <f t="shared" si="34"/>
        <v>188.21899999999999</v>
      </c>
      <c r="K399" s="87"/>
      <c r="L399" s="87"/>
      <c r="M399" s="87"/>
      <c r="N399" s="87"/>
      <c r="O399" s="87"/>
      <c r="P399" s="87"/>
      <c r="Q399" s="42"/>
      <c r="R399" s="31"/>
      <c r="S399" s="32"/>
    </row>
    <row r="400" spans="1:19" ht="28.5" customHeight="1" x14ac:dyDescent="0.25">
      <c r="A400" s="20"/>
      <c r="B400" s="11"/>
      <c r="C400" s="10"/>
      <c r="D400" s="102"/>
      <c r="E400" s="102"/>
      <c r="F400" s="103" t="s">
        <v>446</v>
      </c>
      <c r="G400" s="103">
        <v>15</v>
      </c>
      <c r="H400" s="83"/>
      <c r="I400" s="76">
        <v>188.21899999999999</v>
      </c>
      <c r="J400" s="123">
        <f t="shared" si="34"/>
        <v>2823.2849999999999</v>
      </c>
      <c r="K400" s="89"/>
      <c r="L400" s="89"/>
      <c r="M400" s="89"/>
      <c r="N400" s="89"/>
      <c r="O400" s="89"/>
      <c r="P400" s="89"/>
      <c r="Q400" s="42"/>
      <c r="R400" s="31"/>
      <c r="S400" s="32"/>
    </row>
    <row r="401" spans="1:19" ht="28.5" customHeight="1" x14ac:dyDescent="0.25">
      <c r="A401" s="20"/>
      <c r="B401" s="11"/>
      <c r="C401" s="10"/>
      <c r="D401" s="102" t="s">
        <v>54</v>
      </c>
      <c r="E401" s="102"/>
      <c r="F401" s="103" t="s">
        <v>447</v>
      </c>
      <c r="G401" s="103">
        <v>3</v>
      </c>
      <c r="H401" s="83">
        <f>SUM(G401:G441)</f>
        <v>675</v>
      </c>
      <c r="I401" s="76">
        <v>244.684</v>
      </c>
      <c r="J401" s="123">
        <f t="shared" si="34"/>
        <v>734.05200000000002</v>
      </c>
      <c r="K401" s="94">
        <f>SUM(J401:J441)</f>
        <v>165161.69999999995</v>
      </c>
      <c r="L401" s="85">
        <f>K401*7</f>
        <v>1156131.8999999997</v>
      </c>
      <c r="M401" s="85">
        <f>K401*30</f>
        <v>4954850.9999999981</v>
      </c>
      <c r="N401" s="85">
        <f>K401*365</f>
        <v>60284020.499999985</v>
      </c>
      <c r="O401" s="85">
        <f>N401/1000</f>
        <v>60284.020499999984</v>
      </c>
      <c r="P401" s="85">
        <f>N401/1000000</f>
        <v>60.284020499999983</v>
      </c>
      <c r="Q401" s="42"/>
      <c r="R401" s="31"/>
      <c r="S401" s="32"/>
    </row>
    <row r="402" spans="1:19" ht="28.5" customHeight="1" x14ac:dyDescent="0.25">
      <c r="A402" s="20"/>
      <c r="B402" s="11"/>
      <c r="C402" s="10"/>
      <c r="D402" s="102"/>
      <c r="E402" s="102"/>
      <c r="F402" s="103" t="s">
        <v>448</v>
      </c>
      <c r="G402" s="103">
        <v>12</v>
      </c>
      <c r="H402" s="83"/>
      <c r="I402" s="76">
        <v>244.684</v>
      </c>
      <c r="J402" s="123">
        <f t="shared" si="34"/>
        <v>2936.2080000000001</v>
      </c>
      <c r="K402" s="87"/>
      <c r="L402" s="87"/>
      <c r="M402" s="87"/>
      <c r="N402" s="87"/>
      <c r="O402" s="87"/>
      <c r="P402" s="87"/>
      <c r="Q402" s="42"/>
      <c r="R402" s="31"/>
      <c r="S402" s="32"/>
    </row>
    <row r="403" spans="1:19" ht="28.5" customHeight="1" x14ac:dyDescent="0.25">
      <c r="A403" s="20"/>
      <c r="B403" s="11"/>
      <c r="C403" s="10"/>
      <c r="D403" s="102"/>
      <c r="E403" s="102"/>
      <c r="F403" s="103" t="s">
        <v>449</v>
      </c>
      <c r="G403" s="103">
        <v>1</v>
      </c>
      <c r="H403" s="83"/>
      <c r="I403" s="76">
        <v>244.684</v>
      </c>
      <c r="J403" s="123">
        <f t="shared" si="34"/>
        <v>244.684</v>
      </c>
      <c r="K403" s="87"/>
      <c r="L403" s="87"/>
      <c r="M403" s="87"/>
      <c r="N403" s="87"/>
      <c r="O403" s="87"/>
      <c r="P403" s="87"/>
      <c r="Q403" s="42"/>
      <c r="R403" s="31"/>
      <c r="S403" s="32"/>
    </row>
    <row r="404" spans="1:19" ht="28.5" customHeight="1" x14ac:dyDescent="0.25">
      <c r="A404" s="20"/>
      <c r="B404" s="11"/>
      <c r="C404" s="10"/>
      <c r="D404" s="102"/>
      <c r="E404" s="102"/>
      <c r="F404" s="103" t="s">
        <v>450</v>
      </c>
      <c r="G404" s="103">
        <v>43</v>
      </c>
      <c r="H404" s="83"/>
      <c r="I404" s="76">
        <v>244.684</v>
      </c>
      <c r="J404" s="123">
        <f t="shared" si="34"/>
        <v>10521.412</v>
      </c>
      <c r="K404" s="87"/>
      <c r="L404" s="87"/>
      <c r="M404" s="87"/>
      <c r="N404" s="87"/>
      <c r="O404" s="87"/>
      <c r="P404" s="87"/>
      <c r="Q404" s="42"/>
      <c r="R404" s="31"/>
      <c r="S404" s="32"/>
    </row>
    <row r="405" spans="1:19" ht="28.5" customHeight="1" x14ac:dyDescent="0.25">
      <c r="A405" s="20"/>
      <c r="B405" s="11"/>
      <c r="C405" s="10"/>
      <c r="D405" s="102"/>
      <c r="E405" s="102"/>
      <c r="F405" s="103" t="s">
        <v>451</v>
      </c>
      <c r="G405" s="103">
        <v>3</v>
      </c>
      <c r="H405" s="83"/>
      <c r="I405" s="76">
        <v>244.684</v>
      </c>
      <c r="J405" s="123">
        <f t="shared" si="34"/>
        <v>734.05200000000002</v>
      </c>
      <c r="K405" s="87"/>
      <c r="L405" s="87"/>
      <c r="M405" s="87"/>
      <c r="N405" s="87"/>
      <c r="O405" s="87"/>
      <c r="P405" s="87"/>
      <c r="Q405" s="42"/>
      <c r="R405" s="31"/>
      <c r="S405" s="32"/>
    </row>
    <row r="406" spans="1:19" ht="28.5" customHeight="1" x14ac:dyDescent="0.25">
      <c r="A406" s="20"/>
      <c r="B406" s="11"/>
      <c r="C406" s="10"/>
      <c r="D406" s="102"/>
      <c r="E406" s="102"/>
      <c r="F406" s="103" t="s">
        <v>452</v>
      </c>
      <c r="G406" s="103">
        <v>7</v>
      </c>
      <c r="H406" s="83"/>
      <c r="I406" s="76">
        <v>244.684</v>
      </c>
      <c r="J406" s="123">
        <f t="shared" ref="J406:J469" si="35">G406*I406</f>
        <v>1712.788</v>
      </c>
      <c r="K406" s="87"/>
      <c r="L406" s="87"/>
      <c r="M406" s="87"/>
      <c r="N406" s="87"/>
      <c r="O406" s="87"/>
      <c r="P406" s="87"/>
      <c r="Q406" s="42"/>
      <c r="R406" s="31"/>
      <c r="S406" s="32"/>
    </row>
    <row r="407" spans="1:19" ht="28.5" customHeight="1" x14ac:dyDescent="0.25">
      <c r="A407" s="20"/>
      <c r="B407" s="11"/>
      <c r="C407" s="10"/>
      <c r="D407" s="102"/>
      <c r="E407" s="102"/>
      <c r="F407" s="103" t="s">
        <v>453</v>
      </c>
      <c r="G407" s="103">
        <v>37</v>
      </c>
      <c r="H407" s="83"/>
      <c r="I407" s="76">
        <v>244.684</v>
      </c>
      <c r="J407" s="123">
        <f t="shared" si="35"/>
        <v>9053.3079999999991</v>
      </c>
      <c r="K407" s="87"/>
      <c r="L407" s="87"/>
      <c r="M407" s="87"/>
      <c r="N407" s="87"/>
      <c r="O407" s="87"/>
      <c r="P407" s="87"/>
      <c r="Q407" s="42"/>
      <c r="R407" s="31"/>
      <c r="S407" s="32"/>
    </row>
    <row r="408" spans="1:19" ht="28.5" customHeight="1" x14ac:dyDescent="0.25">
      <c r="A408" s="20"/>
      <c r="B408" s="11"/>
      <c r="C408" s="10"/>
      <c r="D408" s="102"/>
      <c r="E408" s="102"/>
      <c r="F408" s="103" t="s">
        <v>454</v>
      </c>
      <c r="G408" s="103">
        <v>22</v>
      </c>
      <c r="H408" s="83"/>
      <c r="I408" s="76">
        <v>244.684</v>
      </c>
      <c r="J408" s="123">
        <f t="shared" si="35"/>
        <v>5383.0479999999998</v>
      </c>
      <c r="K408" s="87"/>
      <c r="L408" s="87"/>
      <c r="M408" s="87"/>
      <c r="N408" s="87"/>
      <c r="O408" s="87"/>
      <c r="P408" s="87"/>
      <c r="Q408" s="42"/>
      <c r="R408" s="31"/>
      <c r="S408" s="32"/>
    </row>
    <row r="409" spans="1:19" ht="28.5" customHeight="1" x14ac:dyDescent="0.25">
      <c r="A409" s="20"/>
      <c r="B409" s="11"/>
      <c r="C409" s="10"/>
      <c r="D409" s="102"/>
      <c r="E409" s="102"/>
      <c r="F409" s="103" t="s">
        <v>455</v>
      </c>
      <c r="G409" s="103">
        <v>12</v>
      </c>
      <c r="H409" s="83"/>
      <c r="I409" s="76">
        <v>244.684</v>
      </c>
      <c r="J409" s="123">
        <f t="shared" si="35"/>
        <v>2936.2080000000001</v>
      </c>
      <c r="K409" s="87"/>
      <c r="L409" s="87"/>
      <c r="M409" s="87"/>
      <c r="N409" s="87"/>
      <c r="O409" s="87"/>
      <c r="P409" s="87"/>
      <c r="Q409" s="42"/>
      <c r="R409" s="31"/>
      <c r="S409" s="32"/>
    </row>
    <row r="410" spans="1:19" ht="28.5" customHeight="1" x14ac:dyDescent="0.25">
      <c r="A410" s="20"/>
      <c r="B410" s="11"/>
      <c r="C410" s="10"/>
      <c r="D410" s="102"/>
      <c r="E410" s="102"/>
      <c r="F410" s="103" t="s">
        <v>456</v>
      </c>
      <c r="G410" s="103">
        <v>2</v>
      </c>
      <c r="H410" s="83"/>
      <c r="I410" s="76">
        <v>244.684</v>
      </c>
      <c r="J410" s="123">
        <f t="shared" si="35"/>
        <v>489.36799999999999</v>
      </c>
      <c r="K410" s="87"/>
      <c r="L410" s="87"/>
      <c r="M410" s="87"/>
      <c r="N410" s="87"/>
      <c r="O410" s="87"/>
      <c r="P410" s="87"/>
      <c r="Q410" s="42"/>
      <c r="R410" s="31"/>
      <c r="S410" s="32"/>
    </row>
    <row r="411" spans="1:19" ht="28.5" customHeight="1" x14ac:dyDescent="0.25">
      <c r="A411" s="20"/>
      <c r="B411" s="11"/>
      <c r="C411" s="10"/>
      <c r="D411" s="102"/>
      <c r="E411" s="102"/>
      <c r="F411" s="103" t="s">
        <v>457</v>
      </c>
      <c r="G411" s="103">
        <v>41</v>
      </c>
      <c r="H411" s="83"/>
      <c r="I411" s="76">
        <v>244.684</v>
      </c>
      <c r="J411" s="123">
        <f t="shared" si="35"/>
        <v>10032.044</v>
      </c>
      <c r="K411" s="87"/>
      <c r="L411" s="87"/>
      <c r="M411" s="87"/>
      <c r="N411" s="87"/>
      <c r="O411" s="87"/>
      <c r="P411" s="87"/>
      <c r="Q411" s="42"/>
      <c r="R411" s="31"/>
      <c r="S411" s="32"/>
    </row>
    <row r="412" spans="1:19" ht="28.5" customHeight="1" x14ac:dyDescent="0.25">
      <c r="A412" s="20"/>
      <c r="B412" s="11"/>
      <c r="C412" s="10"/>
      <c r="D412" s="102"/>
      <c r="E412" s="102"/>
      <c r="F412" s="103" t="s">
        <v>458</v>
      </c>
      <c r="G412" s="103">
        <v>69</v>
      </c>
      <c r="H412" s="83"/>
      <c r="I412" s="76">
        <v>244.684</v>
      </c>
      <c r="J412" s="123">
        <f t="shared" si="35"/>
        <v>16883.196</v>
      </c>
      <c r="K412" s="87"/>
      <c r="L412" s="87"/>
      <c r="M412" s="87"/>
      <c r="N412" s="87"/>
      <c r="O412" s="87"/>
      <c r="P412" s="87"/>
      <c r="Q412" s="42"/>
      <c r="R412" s="31"/>
      <c r="S412" s="32"/>
    </row>
    <row r="413" spans="1:19" ht="28.5" customHeight="1" x14ac:dyDescent="0.25">
      <c r="A413" s="20"/>
      <c r="B413" s="11"/>
      <c r="C413" s="10"/>
      <c r="D413" s="102"/>
      <c r="E413" s="102"/>
      <c r="F413" s="103" t="s">
        <v>459</v>
      </c>
      <c r="G413" s="103">
        <v>13</v>
      </c>
      <c r="H413" s="83"/>
      <c r="I413" s="76">
        <v>244.684</v>
      </c>
      <c r="J413" s="123">
        <f t="shared" si="35"/>
        <v>3180.8919999999998</v>
      </c>
      <c r="K413" s="87"/>
      <c r="L413" s="87"/>
      <c r="M413" s="87"/>
      <c r="N413" s="87"/>
      <c r="O413" s="87"/>
      <c r="P413" s="87"/>
      <c r="Q413" s="42"/>
      <c r="R413" s="31"/>
      <c r="S413" s="32"/>
    </row>
    <row r="414" spans="1:19" ht="28.5" customHeight="1" x14ac:dyDescent="0.25">
      <c r="A414" s="20"/>
      <c r="B414" s="11"/>
      <c r="C414" s="10"/>
      <c r="D414" s="102"/>
      <c r="E414" s="102"/>
      <c r="F414" s="103" t="s">
        <v>460</v>
      </c>
      <c r="G414" s="103">
        <v>88</v>
      </c>
      <c r="H414" s="83"/>
      <c r="I414" s="76">
        <v>244.684</v>
      </c>
      <c r="J414" s="123">
        <f t="shared" si="35"/>
        <v>21532.191999999999</v>
      </c>
      <c r="K414" s="87"/>
      <c r="L414" s="87"/>
      <c r="M414" s="87"/>
      <c r="N414" s="87"/>
      <c r="O414" s="87"/>
      <c r="P414" s="87"/>
      <c r="Q414" s="42"/>
      <c r="R414" s="31"/>
      <c r="S414" s="32"/>
    </row>
    <row r="415" spans="1:19" ht="28.5" customHeight="1" x14ac:dyDescent="0.25">
      <c r="A415" s="20"/>
      <c r="B415" s="11"/>
      <c r="C415" s="10"/>
      <c r="D415" s="102"/>
      <c r="E415" s="102"/>
      <c r="F415" s="103" t="s">
        <v>461</v>
      </c>
      <c r="G415" s="103">
        <v>7</v>
      </c>
      <c r="H415" s="83"/>
      <c r="I415" s="76">
        <v>244.684</v>
      </c>
      <c r="J415" s="123">
        <f t="shared" si="35"/>
        <v>1712.788</v>
      </c>
      <c r="K415" s="87"/>
      <c r="L415" s="87"/>
      <c r="M415" s="87"/>
      <c r="N415" s="87"/>
      <c r="O415" s="87"/>
      <c r="P415" s="87"/>
      <c r="Q415" s="42"/>
      <c r="R415" s="31"/>
      <c r="S415" s="32"/>
    </row>
    <row r="416" spans="1:19" ht="28.5" customHeight="1" x14ac:dyDescent="0.25">
      <c r="A416" s="20"/>
      <c r="B416" s="11"/>
      <c r="C416" s="10"/>
      <c r="D416" s="102"/>
      <c r="E416" s="102"/>
      <c r="F416" s="103" t="s">
        <v>462</v>
      </c>
      <c r="G416" s="103">
        <v>18</v>
      </c>
      <c r="H416" s="83"/>
      <c r="I416" s="76">
        <v>244.684</v>
      </c>
      <c r="J416" s="123">
        <f t="shared" si="35"/>
        <v>4404.3119999999999</v>
      </c>
      <c r="K416" s="87"/>
      <c r="L416" s="87"/>
      <c r="M416" s="87"/>
      <c r="N416" s="87"/>
      <c r="O416" s="87"/>
      <c r="P416" s="87"/>
      <c r="Q416" s="42"/>
      <c r="R416" s="31"/>
      <c r="S416" s="32"/>
    </row>
    <row r="417" spans="1:19" ht="28.5" customHeight="1" x14ac:dyDescent="0.25">
      <c r="A417" s="20"/>
      <c r="B417" s="11"/>
      <c r="C417" s="10"/>
      <c r="D417" s="102"/>
      <c r="E417" s="102"/>
      <c r="F417" s="103" t="s">
        <v>463</v>
      </c>
      <c r="G417" s="103">
        <v>6</v>
      </c>
      <c r="H417" s="83"/>
      <c r="I417" s="76">
        <v>244.684</v>
      </c>
      <c r="J417" s="123">
        <f t="shared" si="35"/>
        <v>1468.104</v>
      </c>
      <c r="K417" s="87"/>
      <c r="L417" s="87"/>
      <c r="M417" s="87"/>
      <c r="N417" s="87"/>
      <c r="O417" s="87"/>
      <c r="P417" s="87"/>
      <c r="Q417" s="42"/>
      <c r="R417" s="31"/>
      <c r="S417" s="32"/>
    </row>
    <row r="418" spans="1:19" ht="28.5" customHeight="1" x14ac:dyDescent="0.25">
      <c r="A418" s="20"/>
      <c r="B418" s="11"/>
      <c r="C418" s="10"/>
      <c r="D418" s="102"/>
      <c r="E418" s="102"/>
      <c r="F418" s="103" t="s">
        <v>464</v>
      </c>
      <c r="G418" s="103">
        <v>46</v>
      </c>
      <c r="H418" s="83"/>
      <c r="I418" s="76">
        <v>244.684</v>
      </c>
      <c r="J418" s="123">
        <f t="shared" si="35"/>
        <v>11255.464</v>
      </c>
      <c r="K418" s="87"/>
      <c r="L418" s="87"/>
      <c r="M418" s="87"/>
      <c r="N418" s="87"/>
      <c r="O418" s="87"/>
      <c r="P418" s="87"/>
      <c r="Q418" s="42"/>
      <c r="R418" s="31"/>
      <c r="S418" s="32"/>
    </row>
    <row r="419" spans="1:19" ht="28.5" customHeight="1" x14ac:dyDescent="0.25">
      <c r="A419" s="20"/>
      <c r="B419" s="11"/>
      <c r="C419" s="10"/>
      <c r="D419" s="102"/>
      <c r="E419" s="102"/>
      <c r="F419" s="103" t="s">
        <v>465</v>
      </c>
      <c r="G419" s="103">
        <v>17</v>
      </c>
      <c r="H419" s="83"/>
      <c r="I419" s="76">
        <v>244.684</v>
      </c>
      <c r="J419" s="123">
        <f t="shared" si="35"/>
        <v>4159.6279999999997</v>
      </c>
      <c r="K419" s="87"/>
      <c r="L419" s="87"/>
      <c r="M419" s="87"/>
      <c r="N419" s="87"/>
      <c r="O419" s="87"/>
      <c r="P419" s="87"/>
      <c r="Q419" s="42"/>
      <c r="R419" s="31"/>
      <c r="S419" s="32"/>
    </row>
    <row r="420" spans="1:19" ht="28.5" customHeight="1" x14ac:dyDescent="0.25">
      <c r="A420" s="20"/>
      <c r="B420" s="11"/>
      <c r="C420" s="10"/>
      <c r="D420" s="102"/>
      <c r="E420" s="102"/>
      <c r="F420" s="103" t="s">
        <v>466</v>
      </c>
      <c r="G420" s="103">
        <v>1</v>
      </c>
      <c r="H420" s="83"/>
      <c r="I420" s="76">
        <v>244.684</v>
      </c>
      <c r="J420" s="123">
        <f t="shared" si="35"/>
        <v>244.684</v>
      </c>
      <c r="K420" s="87"/>
      <c r="L420" s="87"/>
      <c r="M420" s="87"/>
      <c r="N420" s="87"/>
      <c r="O420" s="87"/>
      <c r="P420" s="87"/>
      <c r="Q420" s="42"/>
      <c r="R420" s="31"/>
      <c r="S420" s="32"/>
    </row>
    <row r="421" spans="1:19" ht="28.5" customHeight="1" x14ac:dyDescent="0.25">
      <c r="A421" s="20"/>
      <c r="B421" s="11"/>
      <c r="C421" s="10"/>
      <c r="D421" s="102"/>
      <c r="E421" s="102"/>
      <c r="F421" s="103" t="s">
        <v>467</v>
      </c>
      <c r="G421" s="103">
        <v>17</v>
      </c>
      <c r="H421" s="83"/>
      <c r="I421" s="76">
        <v>244.684</v>
      </c>
      <c r="J421" s="123">
        <f t="shared" si="35"/>
        <v>4159.6279999999997</v>
      </c>
      <c r="K421" s="87"/>
      <c r="L421" s="87"/>
      <c r="M421" s="87"/>
      <c r="N421" s="87"/>
      <c r="O421" s="87"/>
      <c r="P421" s="87"/>
      <c r="Q421" s="42"/>
      <c r="R421" s="31"/>
      <c r="S421" s="32"/>
    </row>
    <row r="422" spans="1:19" ht="28.5" customHeight="1" x14ac:dyDescent="0.25">
      <c r="A422" s="20"/>
      <c r="B422" s="11"/>
      <c r="C422" s="10"/>
      <c r="D422" s="102"/>
      <c r="E422" s="102"/>
      <c r="F422" s="103" t="s">
        <v>468</v>
      </c>
      <c r="G422" s="103">
        <v>1</v>
      </c>
      <c r="H422" s="83"/>
      <c r="I422" s="76">
        <v>244.684</v>
      </c>
      <c r="J422" s="123">
        <f t="shared" si="35"/>
        <v>244.684</v>
      </c>
      <c r="K422" s="87"/>
      <c r="L422" s="87"/>
      <c r="M422" s="87"/>
      <c r="N422" s="87"/>
      <c r="O422" s="87"/>
      <c r="P422" s="87"/>
      <c r="Q422" s="42"/>
      <c r="R422" s="31"/>
      <c r="S422" s="32"/>
    </row>
    <row r="423" spans="1:19" ht="28.5" customHeight="1" x14ac:dyDescent="0.25">
      <c r="A423" s="20"/>
      <c r="B423" s="11"/>
      <c r="C423" s="10"/>
      <c r="D423" s="102"/>
      <c r="E423" s="102"/>
      <c r="F423" s="103" t="s">
        <v>469</v>
      </c>
      <c r="G423" s="103">
        <v>26</v>
      </c>
      <c r="H423" s="83"/>
      <c r="I423" s="76">
        <v>244.684</v>
      </c>
      <c r="J423" s="123">
        <f t="shared" si="35"/>
        <v>6361.7839999999997</v>
      </c>
      <c r="K423" s="87"/>
      <c r="L423" s="87"/>
      <c r="M423" s="87"/>
      <c r="N423" s="87"/>
      <c r="O423" s="87"/>
      <c r="P423" s="87"/>
      <c r="Q423" s="42"/>
      <c r="R423" s="31"/>
      <c r="S423" s="32"/>
    </row>
    <row r="424" spans="1:19" ht="28.5" customHeight="1" x14ac:dyDescent="0.25">
      <c r="A424" s="20"/>
      <c r="B424" s="11"/>
      <c r="C424" s="10"/>
      <c r="D424" s="102"/>
      <c r="E424" s="102"/>
      <c r="F424" s="103" t="s">
        <v>470</v>
      </c>
      <c r="G424" s="103">
        <v>57</v>
      </c>
      <c r="H424" s="83"/>
      <c r="I424" s="76">
        <v>244.684</v>
      </c>
      <c r="J424" s="123">
        <f t="shared" si="35"/>
        <v>13946.987999999999</v>
      </c>
      <c r="K424" s="87"/>
      <c r="L424" s="87"/>
      <c r="M424" s="87"/>
      <c r="N424" s="87"/>
      <c r="O424" s="87"/>
      <c r="P424" s="87"/>
      <c r="Q424" s="42"/>
      <c r="R424" s="31"/>
      <c r="S424" s="32"/>
    </row>
    <row r="425" spans="1:19" ht="28.5" customHeight="1" x14ac:dyDescent="0.25">
      <c r="A425" s="20"/>
      <c r="B425" s="11"/>
      <c r="C425" s="10"/>
      <c r="D425" s="102"/>
      <c r="E425" s="102"/>
      <c r="F425" s="103" t="s">
        <v>471</v>
      </c>
      <c r="G425" s="103">
        <v>10</v>
      </c>
      <c r="H425" s="83"/>
      <c r="I425" s="76">
        <v>244.684</v>
      </c>
      <c r="J425" s="123">
        <f t="shared" si="35"/>
        <v>2446.84</v>
      </c>
      <c r="K425" s="87"/>
      <c r="L425" s="87"/>
      <c r="M425" s="87"/>
      <c r="N425" s="87"/>
      <c r="O425" s="87"/>
      <c r="P425" s="87"/>
      <c r="Q425" s="42"/>
      <c r="R425" s="31"/>
      <c r="S425" s="32"/>
    </row>
    <row r="426" spans="1:19" ht="28.5" customHeight="1" x14ac:dyDescent="0.25">
      <c r="A426" s="20"/>
      <c r="B426" s="11"/>
      <c r="C426" s="10"/>
      <c r="D426" s="102"/>
      <c r="E426" s="102"/>
      <c r="F426" s="103" t="s">
        <v>472</v>
      </c>
      <c r="G426" s="103">
        <v>2</v>
      </c>
      <c r="H426" s="83"/>
      <c r="I426" s="76">
        <v>244.684</v>
      </c>
      <c r="J426" s="123">
        <f t="shared" si="35"/>
        <v>489.36799999999999</v>
      </c>
      <c r="K426" s="87"/>
      <c r="L426" s="87"/>
      <c r="M426" s="87"/>
      <c r="N426" s="87"/>
      <c r="O426" s="87"/>
      <c r="P426" s="87"/>
      <c r="Q426" s="42"/>
      <c r="R426" s="31"/>
      <c r="S426" s="32"/>
    </row>
    <row r="427" spans="1:19" ht="28.5" customHeight="1" x14ac:dyDescent="0.25">
      <c r="A427" s="20"/>
      <c r="B427" s="11"/>
      <c r="C427" s="10"/>
      <c r="D427" s="102"/>
      <c r="E427" s="102"/>
      <c r="F427" s="103" t="s">
        <v>473</v>
      </c>
      <c r="G427" s="103">
        <v>6</v>
      </c>
      <c r="H427" s="83"/>
      <c r="I427" s="76">
        <v>244.684</v>
      </c>
      <c r="J427" s="123">
        <f t="shared" si="35"/>
        <v>1468.104</v>
      </c>
      <c r="K427" s="87"/>
      <c r="L427" s="87"/>
      <c r="M427" s="87"/>
      <c r="N427" s="87"/>
      <c r="O427" s="87"/>
      <c r="P427" s="87"/>
      <c r="Q427" s="42"/>
      <c r="R427" s="31"/>
      <c r="S427" s="32"/>
    </row>
    <row r="428" spans="1:19" ht="28.5" customHeight="1" x14ac:dyDescent="0.25">
      <c r="A428" s="20"/>
      <c r="B428" s="11"/>
      <c r="C428" s="10"/>
      <c r="D428" s="102"/>
      <c r="E428" s="102"/>
      <c r="F428" s="103" t="s">
        <v>474</v>
      </c>
      <c r="G428" s="103">
        <v>1</v>
      </c>
      <c r="H428" s="83"/>
      <c r="I428" s="76">
        <v>244.684</v>
      </c>
      <c r="J428" s="123">
        <f t="shared" si="35"/>
        <v>244.684</v>
      </c>
      <c r="K428" s="87"/>
      <c r="L428" s="87"/>
      <c r="M428" s="87"/>
      <c r="N428" s="87"/>
      <c r="O428" s="87"/>
      <c r="P428" s="87"/>
      <c r="Q428" s="42"/>
      <c r="R428" s="31"/>
      <c r="S428" s="32"/>
    </row>
    <row r="429" spans="1:19" ht="28.5" customHeight="1" x14ac:dyDescent="0.25">
      <c r="A429" s="20"/>
      <c r="B429" s="11"/>
      <c r="C429" s="10"/>
      <c r="D429" s="102"/>
      <c r="E429" s="102"/>
      <c r="F429" s="103" t="s">
        <v>475</v>
      </c>
      <c r="G429" s="103">
        <v>30</v>
      </c>
      <c r="H429" s="83"/>
      <c r="I429" s="76">
        <v>244.684</v>
      </c>
      <c r="J429" s="123">
        <f t="shared" si="35"/>
        <v>7340.5199999999995</v>
      </c>
      <c r="K429" s="87"/>
      <c r="L429" s="87"/>
      <c r="M429" s="87"/>
      <c r="N429" s="87"/>
      <c r="O429" s="87"/>
      <c r="P429" s="87"/>
      <c r="Q429" s="42"/>
      <c r="R429" s="31"/>
      <c r="S429" s="32"/>
    </row>
    <row r="430" spans="1:19" ht="28.5" customHeight="1" x14ac:dyDescent="0.25">
      <c r="A430" s="20"/>
      <c r="B430" s="11"/>
      <c r="C430" s="10"/>
      <c r="D430" s="102"/>
      <c r="E430" s="102"/>
      <c r="F430" s="103" t="s">
        <v>476</v>
      </c>
      <c r="G430" s="103">
        <v>17</v>
      </c>
      <c r="H430" s="83"/>
      <c r="I430" s="76">
        <v>244.684</v>
      </c>
      <c r="J430" s="123">
        <f t="shared" si="35"/>
        <v>4159.6279999999997</v>
      </c>
      <c r="K430" s="87"/>
      <c r="L430" s="87"/>
      <c r="M430" s="87"/>
      <c r="N430" s="87"/>
      <c r="O430" s="87"/>
      <c r="P430" s="87"/>
      <c r="Q430" s="42"/>
      <c r="R430" s="31"/>
      <c r="S430" s="32"/>
    </row>
    <row r="431" spans="1:19" ht="28.5" customHeight="1" x14ac:dyDescent="0.25">
      <c r="A431" s="20"/>
      <c r="B431" s="11"/>
      <c r="C431" s="10"/>
      <c r="D431" s="102"/>
      <c r="E431" s="102"/>
      <c r="F431" s="103" t="s">
        <v>477</v>
      </c>
      <c r="G431" s="103">
        <v>3</v>
      </c>
      <c r="H431" s="83"/>
      <c r="I431" s="76">
        <v>244.684</v>
      </c>
      <c r="J431" s="123">
        <f t="shared" si="35"/>
        <v>734.05200000000002</v>
      </c>
      <c r="K431" s="87"/>
      <c r="L431" s="87"/>
      <c r="M431" s="87"/>
      <c r="N431" s="87"/>
      <c r="O431" s="87"/>
      <c r="P431" s="87"/>
      <c r="Q431" s="42"/>
      <c r="R431" s="31"/>
      <c r="S431" s="32"/>
    </row>
    <row r="432" spans="1:19" ht="28.5" customHeight="1" x14ac:dyDescent="0.25">
      <c r="A432" s="20"/>
      <c r="B432" s="11"/>
      <c r="C432" s="10"/>
      <c r="D432" s="102"/>
      <c r="E432" s="102"/>
      <c r="F432" s="103" t="s">
        <v>478</v>
      </c>
      <c r="G432" s="103">
        <v>6</v>
      </c>
      <c r="H432" s="83"/>
      <c r="I432" s="76">
        <v>244.684</v>
      </c>
      <c r="J432" s="123">
        <f t="shared" si="35"/>
        <v>1468.104</v>
      </c>
      <c r="K432" s="87"/>
      <c r="L432" s="87"/>
      <c r="M432" s="87"/>
      <c r="N432" s="87"/>
      <c r="O432" s="87"/>
      <c r="P432" s="87"/>
      <c r="Q432" s="42"/>
      <c r="R432" s="31"/>
      <c r="S432" s="32"/>
    </row>
    <row r="433" spans="1:19" ht="28.5" customHeight="1" x14ac:dyDescent="0.25">
      <c r="A433" s="20"/>
      <c r="B433" s="11"/>
      <c r="C433" s="10"/>
      <c r="D433" s="102"/>
      <c r="E433" s="102"/>
      <c r="F433" s="103" t="s">
        <v>479</v>
      </c>
      <c r="G433" s="103">
        <v>6</v>
      </c>
      <c r="H433" s="83"/>
      <c r="I433" s="76">
        <v>244.684</v>
      </c>
      <c r="J433" s="123">
        <f t="shared" si="35"/>
        <v>1468.104</v>
      </c>
      <c r="K433" s="87"/>
      <c r="L433" s="87"/>
      <c r="M433" s="87"/>
      <c r="N433" s="87"/>
      <c r="O433" s="87"/>
      <c r="P433" s="87"/>
      <c r="Q433" s="42"/>
      <c r="R433" s="31"/>
      <c r="S433" s="32"/>
    </row>
    <row r="434" spans="1:19" ht="28.5" customHeight="1" x14ac:dyDescent="0.25">
      <c r="A434" s="20"/>
      <c r="B434" s="11"/>
      <c r="C434" s="10"/>
      <c r="D434" s="102"/>
      <c r="E434" s="102"/>
      <c r="F434" s="103" t="s">
        <v>480</v>
      </c>
      <c r="G434" s="103">
        <v>3</v>
      </c>
      <c r="H434" s="83"/>
      <c r="I434" s="76">
        <v>244.684</v>
      </c>
      <c r="J434" s="123">
        <f t="shared" si="35"/>
        <v>734.05200000000002</v>
      </c>
      <c r="K434" s="87"/>
      <c r="L434" s="87"/>
      <c r="M434" s="87"/>
      <c r="N434" s="87"/>
      <c r="O434" s="87"/>
      <c r="P434" s="87"/>
      <c r="Q434" s="42"/>
      <c r="R434" s="31"/>
      <c r="S434" s="32"/>
    </row>
    <row r="435" spans="1:19" ht="28.5" customHeight="1" x14ac:dyDescent="0.25">
      <c r="A435" s="20"/>
      <c r="B435" s="11"/>
      <c r="C435" s="10"/>
      <c r="D435" s="102"/>
      <c r="E435" s="102"/>
      <c r="F435" s="103" t="s">
        <v>481</v>
      </c>
      <c r="G435" s="103">
        <v>13</v>
      </c>
      <c r="H435" s="83"/>
      <c r="I435" s="76">
        <v>244.684</v>
      </c>
      <c r="J435" s="123">
        <f t="shared" si="35"/>
        <v>3180.8919999999998</v>
      </c>
      <c r="K435" s="87"/>
      <c r="L435" s="87"/>
      <c r="M435" s="87"/>
      <c r="N435" s="87"/>
      <c r="O435" s="87"/>
      <c r="P435" s="87"/>
      <c r="Q435" s="42"/>
      <c r="R435" s="31"/>
      <c r="S435" s="32"/>
    </row>
    <row r="436" spans="1:19" ht="28.5" customHeight="1" x14ac:dyDescent="0.25">
      <c r="A436" s="20"/>
      <c r="B436" s="11"/>
      <c r="C436" s="10"/>
      <c r="D436" s="102"/>
      <c r="E436" s="102"/>
      <c r="F436" s="103" t="s">
        <v>482</v>
      </c>
      <c r="G436" s="103">
        <v>1</v>
      </c>
      <c r="H436" s="83"/>
      <c r="I436" s="76">
        <v>244.684</v>
      </c>
      <c r="J436" s="123">
        <f t="shared" si="35"/>
        <v>244.684</v>
      </c>
      <c r="K436" s="87"/>
      <c r="L436" s="87"/>
      <c r="M436" s="87"/>
      <c r="N436" s="87"/>
      <c r="O436" s="87"/>
      <c r="P436" s="87"/>
      <c r="Q436" s="42"/>
      <c r="R436" s="31"/>
      <c r="S436" s="32"/>
    </row>
    <row r="437" spans="1:19" ht="28.5" customHeight="1" x14ac:dyDescent="0.25">
      <c r="A437" s="20"/>
      <c r="B437" s="11"/>
      <c r="C437" s="10"/>
      <c r="D437" s="102"/>
      <c r="E437" s="102"/>
      <c r="F437" s="103" t="s">
        <v>483</v>
      </c>
      <c r="G437" s="103">
        <v>1</v>
      </c>
      <c r="H437" s="83"/>
      <c r="I437" s="76">
        <v>244.684</v>
      </c>
      <c r="J437" s="123">
        <f t="shared" si="35"/>
        <v>244.684</v>
      </c>
      <c r="K437" s="87"/>
      <c r="L437" s="87"/>
      <c r="M437" s="87"/>
      <c r="N437" s="87"/>
      <c r="O437" s="87"/>
      <c r="P437" s="87"/>
      <c r="Q437" s="42"/>
      <c r="R437" s="31"/>
      <c r="S437" s="32"/>
    </row>
    <row r="438" spans="1:19" ht="28.5" customHeight="1" x14ac:dyDescent="0.25">
      <c r="A438" s="20"/>
      <c r="B438" s="11"/>
      <c r="C438" s="10"/>
      <c r="D438" s="102"/>
      <c r="E438" s="102"/>
      <c r="F438" s="103" t="s">
        <v>484</v>
      </c>
      <c r="G438" s="103">
        <v>1</v>
      </c>
      <c r="H438" s="83"/>
      <c r="I438" s="76">
        <v>244.684</v>
      </c>
      <c r="J438" s="123">
        <f t="shared" si="35"/>
        <v>244.684</v>
      </c>
      <c r="K438" s="87"/>
      <c r="L438" s="87"/>
      <c r="M438" s="87"/>
      <c r="N438" s="87"/>
      <c r="O438" s="87"/>
      <c r="P438" s="87"/>
      <c r="Q438" s="42"/>
      <c r="R438" s="31"/>
      <c r="S438" s="32"/>
    </row>
    <row r="439" spans="1:19" ht="28.5" customHeight="1" x14ac:dyDescent="0.25">
      <c r="A439" s="20"/>
      <c r="B439" s="11"/>
      <c r="C439" s="10"/>
      <c r="D439" s="102"/>
      <c r="E439" s="102"/>
      <c r="F439" s="103" t="s">
        <v>485</v>
      </c>
      <c r="G439" s="103">
        <v>3</v>
      </c>
      <c r="H439" s="83"/>
      <c r="I439" s="76">
        <v>244.684</v>
      </c>
      <c r="J439" s="123">
        <f t="shared" si="35"/>
        <v>734.05200000000002</v>
      </c>
      <c r="K439" s="87"/>
      <c r="L439" s="87"/>
      <c r="M439" s="87"/>
      <c r="N439" s="87"/>
      <c r="O439" s="87"/>
      <c r="P439" s="87"/>
      <c r="Q439" s="42"/>
      <c r="R439" s="31"/>
      <c r="S439" s="32"/>
    </row>
    <row r="440" spans="1:19" ht="28.5" customHeight="1" x14ac:dyDescent="0.25">
      <c r="A440" s="20"/>
      <c r="B440" s="11"/>
      <c r="C440" s="10"/>
      <c r="D440" s="102"/>
      <c r="E440" s="102"/>
      <c r="F440" s="103" t="s">
        <v>486</v>
      </c>
      <c r="G440" s="103">
        <v>6</v>
      </c>
      <c r="H440" s="83"/>
      <c r="I440" s="76">
        <v>244.684</v>
      </c>
      <c r="J440" s="123">
        <f t="shared" si="35"/>
        <v>1468.104</v>
      </c>
      <c r="K440" s="87"/>
      <c r="L440" s="87"/>
      <c r="M440" s="87"/>
      <c r="N440" s="87"/>
      <c r="O440" s="87"/>
      <c r="P440" s="87"/>
      <c r="Q440" s="42"/>
      <c r="R440" s="31"/>
      <c r="S440" s="32"/>
    </row>
    <row r="441" spans="1:19" ht="28.5" customHeight="1" x14ac:dyDescent="0.25">
      <c r="A441" s="20"/>
      <c r="B441" s="11"/>
      <c r="C441" s="10"/>
      <c r="D441" s="102"/>
      <c r="E441" s="102"/>
      <c r="F441" s="103" t="s">
        <v>487</v>
      </c>
      <c r="G441" s="103">
        <v>17</v>
      </c>
      <c r="H441" s="83"/>
      <c r="I441" s="76">
        <v>244.684</v>
      </c>
      <c r="J441" s="123">
        <f t="shared" si="35"/>
        <v>4159.6279999999997</v>
      </c>
      <c r="K441" s="89"/>
      <c r="L441" s="89"/>
      <c r="M441" s="89"/>
      <c r="N441" s="89"/>
      <c r="O441" s="89"/>
      <c r="P441" s="89"/>
      <c r="Q441" s="42"/>
      <c r="R441" s="31"/>
      <c r="S441" s="32"/>
    </row>
    <row r="442" spans="1:19" ht="28.5" customHeight="1" x14ac:dyDescent="0.25">
      <c r="A442" s="20"/>
      <c r="B442" s="11"/>
      <c r="C442" s="10"/>
      <c r="D442" s="102" t="s">
        <v>55</v>
      </c>
      <c r="E442" s="102"/>
      <c r="F442" s="103" t="s">
        <v>488</v>
      </c>
      <c r="G442" s="103">
        <v>97</v>
      </c>
      <c r="H442" s="83">
        <f>SUM(G442:G480)</f>
        <v>2468</v>
      </c>
      <c r="I442" s="76">
        <v>3232.6019999999999</v>
      </c>
      <c r="J442" s="123">
        <f t="shared" si="35"/>
        <v>313562.39399999997</v>
      </c>
      <c r="K442" s="94">
        <f>SUM(J442:J480)</f>
        <v>7978061.7359999986</v>
      </c>
      <c r="L442" s="85">
        <f>K442*7</f>
        <v>55846432.151999988</v>
      </c>
      <c r="M442" s="85">
        <f>K442*30</f>
        <v>239341852.07999995</v>
      </c>
      <c r="N442" s="85">
        <f>K442*365</f>
        <v>2911992533.6399994</v>
      </c>
      <c r="O442" s="85">
        <f>N442/1000</f>
        <v>2911992.5336399996</v>
      </c>
      <c r="P442" s="85">
        <f>N442/1000000</f>
        <v>2911.9925336399992</v>
      </c>
      <c r="Q442" s="42"/>
      <c r="R442" s="31"/>
      <c r="S442" s="32"/>
    </row>
    <row r="443" spans="1:19" ht="28.5" customHeight="1" x14ac:dyDescent="0.25">
      <c r="A443" s="20"/>
      <c r="B443" s="11"/>
      <c r="C443" s="10"/>
      <c r="D443" s="102"/>
      <c r="E443" s="102"/>
      <c r="F443" s="103" t="s">
        <v>489</v>
      </c>
      <c r="G443" s="103">
        <v>8</v>
      </c>
      <c r="H443" s="83"/>
      <c r="I443" s="76">
        <v>3232.6019999999999</v>
      </c>
      <c r="J443" s="123">
        <f t="shared" si="35"/>
        <v>25860.815999999999</v>
      </c>
      <c r="K443" s="87"/>
      <c r="L443" s="87"/>
      <c r="M443" s="87"/>
      <c r="N443" s="87"/>
      <c r="O443" s="87"/>
      <c r="P443" s="87"/>
      <c r="Q443" s="42"/>
      <c r="R443" s="31"/>
      <c r="S443" s="32"/>
    </row>
    <row r="444" spans="1:19" ht="28.5" customHeight="1" x14ac:dyDescent="0.25">
      <c r="A444" s="20"/>
      <c r="B444" s="11"/>
      <c r="C444" s="10"/>
      <c r="D444" s="102"/>
      <c r="E444" s="102"/>
      <c r="F444" s="103" t="s">
        <v>490</v>
      </c>
      <c r="G444" s="103">
        <v>2</v>
      </c>
      <c r="H444" s="83"/>
      <c r="I444" s="76">
        <v>3232.6019999999999</v>
      </c>
      <c r="J444" s="123">
        <f t="shared" si="35"/>
        <v>6465.2039999999997</v>
      </c>
      <c r="K444" s="87"/>
      <c r="L444" s="87"/>
      <c r="M444" s="87"/>
      <c r="N444" s="87"/>
      <c r="O444" s="87"/>
      <c r="P444" s="87"/>
      <c r="Q444" s="42"/>
      <c r="R444" s="31"/>
      <c r="S444" s="32"/>
    </row>
    <row r="445" spans="1:19" ht="28.5" customHeight="1" x14ac:dyDescent="0.25">
      <c r="A445" s="20"/>
      <c r="B445" s="11"/>
      <c r="C445" s="10"/>
      <c r="D445" s="102"/>
      <c r="E445" s="102"/>
      <c r="F445" s="103" t="s">
        <v>491</v>
      </c>
      <c r="G445" s="103">
        <v>5</v>
      </c>
      <c r="H445" s="83"/>
      <c r="I445" s="76">
        <v>3232.6019999999999</v>
      </c>
      <c r="J445" s="123">
        <f t="shared" si="35"/>
        <v>16163.009999999998</v>
      </c>
      <c r="K445" s="87"/>
      <c r="L445" s="87"/>
      <c r="M445" s="87"/>
      <c r="N445" s="87"/>
      <c r="O445" s="87"/>
      <c r="P445" s="87"/>
      <c r="Q445" s="42"/>
      <c r="R445" s="31"/>
      <c r="S445" s="32"/>
    </row>
    <row r="446" spans="1:19" ht="28.5" customHeight="1" x14ac:dyDescent="0.25">
      <c r="A446" s="20"/>
      <c r="B446" s="11"/>
      <c r="C446" s="10"/>
      <c r="D446" s="102"/>
      <c r="E446" s="102"/>
      <c r="F446" s="103" t="s">
        <v>492</v>
      </c>
      <c r="G446" s="103">
        <v>14</v>
      </c>
      <c r="H446" s="83"/>
      <c r="I446" s="76">
        <v>3232.6019999999999</v>
      </c>
      <c r="J446" s="123">
        <f t="shared" si="35"/>
        <v>45256.428</v>
      </c>
      <c r="K446" s="87"/>
      <c r="L446" s="87"/>
      <c r="M446" s="87"/>
      <c r="N446" s="87"/>
      <c r="O446" s="87"/>
      <c r="P446" s="87"/>
      <c r="Q446" s="42"/>
      <c r="R446" s="31"/>
      <c r="S446" s="32"/>
    </row>
    <row r="447" spans="1:19" ht="28.5" customHeight="1" x14ac:dyDescent="0.25">
      <c r="A447" s="20"/>
      <c r="B447" s="11"/>
      <c r="C447" s="10"/>
      <c r="D447" s="102"/>
      <c r="E447" s="102"/>
      <c r="F447" s="103" t="s">
        <v>493</v>
      </c>
      <c r="G447" s="103">
        <v>8</v>
      </c>
      <c r="H447" s="83"/>
      <c r="I447" s="76">
        <v>3232.6019999999999</v>
      </c>
      <c r="J447" s="123">
        <f t="shared" si="35"/>
        <v>25860.815999999999</v>
      </c>
      <c r="K447" s="87"/>
      <c r="L447" s="87"/>
      <c r="M447" s="87"/>
      <c r="N447" s="87"/>
      <c r="O447" s="87"/>
      <c r="P447" s="87"/>
      <c r="Q447" s="42"/>
      <c r="R447" s="31"/>
      <c r="S447" s="32"/>
    </row>
    <row r="448" spans="1:19" ht="28.5" customHeight="1" x14ac:dyDescent="0.25">
      <c r="A448" s="20"/>
      <c r="B448" s="11"/>
      <c r="C448" s="10"/>
      <c r="D448" s="102"/>
      <c r="E448" s="102"/>
      <c r="F448" s="103" t="s">
        <v>494</v>
      </c>
      <c r="G448" s="103">
        <v>4</v>
      </c>
      <c r="H448" s="83"/>
      <c r="I448" s="76">
        <v>3232.6019999999999</v>
      </c>
      <c r="J448" s="123">
        <f t="shared" si="35"/>
        <v>12930.407999999999</v>
      </c>
      <c r="K448" s="87"/>
      <c r="L448" s="87"/>
      <c r="M448" s="87"/>
      <c r="N448" s="87"/>
      <c r="O448" s="87"/>
      <c r="P448" s="87"/>
      <c r="Q448" s="42"/>
      <c r="R448" s="31"/>
      <c r="S448" s="32"/>
    </row>
    <row r="449" spans="1:19" ht="28.5" customHeight="1" x14ac:dyDescent="0.25">
      <c r="A449" s="20"/>
      <c r="B449" s="11"/>
      <c r="C449" s="10"/>
      <c r="D449" s="102"/>
      <c r="E449" s="102"/>
      <c r="F449" s="103" t="s">
        <v>495</v>
      </c>
      <c r="G449" s="103">
        <v>172</v>
      </c>
      <c r="H449" s="83"/>
      <c r="I449" s="76">
        <v>3232.6019999999999</v>
      </c>
      <c r="J449" s="123">
        <f t="shared" si="35"/>
        <v>556007.54399999999</v>
      </c>
      <c r="K449" s="87"/>
      <c r="L449" s="87"/>
      <c r="M449" s="87"/>
      <c r="N449" s="87"/>
      <c r="O449" s="87"/>
      <c r="P449" s="87"/>
      <c r="Q449" s="42"/>
      <c r="R449" s="31"/>
      <c r="S449" s="32"/>
    </row>
    <row r="450" spans="1:19" ht="28.5" customHeight="1" x14ac:dyDescent="0.25">
      <c r="A450" s="20"/>
      <c r="B450" s="11"/>
      <c r="C450" s="10"/>
      <c r="D450" s="102"/>
      <c r="E450" s="102"/>
      <c r="F450" s="103" t="s">
        <v>496</v>
      </c>
      <c r="G450" s="103">
        <v>118</v>
      </c>
      <c r="H450" s="83"/>
      <c r="I450" s="76">
        <v>3232.6019999999999</v>
      </c>
      <c r="J450" s="123">
        <f t="shared" si="35"/>
        <v>381447.03599999996</v>
      </c>
      <c r="K450" s="87"/>
      <c r="L450" s="87"/>
      <c r="M450" s="87"/>
      <c r="N450" s="87"/>
      <c r="O450" s="87"/>
      <c r="P450" s="87"/>
      <c r="Q450" s="42"/>
      <c r="R450" s="31"/>
      <c r="S450" s="32"/>
    </row>
    <row r="451" spans="1:19" ht="28.5" customHeight="1" x14ac:dyDescent="0.25">
      <c r="A451" s="20"/>
      <c r="B451" s="11"/>
      <c r="C451" s="10"/>
      <c r="D451" s="102"/>
      <c r="E451" s="102"/>
      <c r="F451" s="103" t="s">
        <v>497</v>
      </c>
      <c r="G451" s="103">
        <v>16</v>
      </c>
      <c r="H451" s="83"/>
      <c r="I451" s="76">
        <v>3232.6019999999999</v>
      </c>
      <c r="J451" s="123">
        <f t="shared" si="35"/>
        <v>51721.631999999998</v>
      </c>
      <c r="K451" s="87"/>
      <c r="L451" s="87"/>
      <c r="M451" s="87"/>
      <c r="N451" s="87"/>
      <c r="O451" s="87"/>
      <c r="P451" s="87"/>
      <c r="Q451" s="42"/>
      <c r="R451" s="31"/>
      <c r="S451" s="32"/>
    </row>
    <row r="452" spans="1:19" ht="28.5" customHeight="1" x14ac:dyDescent="0.25">
      <c r="A452" s="20"/>
      <c r="B452" s="11"/>
      <c r="C452" s="10"/>
      <c r="D452" s="102"/>
      <c r="E452" s="102"/>
      <c r="F452" s="103" t="s">
        <v>498</v>
      </c>
      <c r="G452" s="103">
        <v>15</v>
      </c>
      <c r="H452" s="83"/>
      <c r="I452" s="76">
        <v>3232.6019999999999</v>
      </c>
      <c r="J452" s="123">
        <f t="shared" si="35"/>
        <v>48489.03</v>
      </c>
      <c r="K452" s="87"/>
      <c r="L452" s="87"/>
      <c r="M452" s="87"/>
      <c r="N452" s="87"/>
      <c r="O452" s="87"/>
      <c r="P452" s="87"/>
      <c r="Q452" s="42"/>
      <c r="R452" s="31"/>
      <c r="S452" s="32"/>
    </row>
    <row r="453" spans="1:19" ht="28.5" customHeight="1" x14ac:dyDescent="0.25">
      <c r="A453" s="20"/>
      <c r="B453" s="11"/>
      <c r="C453" s="10"/>
      <c r="D453" s="102"/>
      <c r="E453" s="102"/>
      <c r="F453" s="103" t="s">
        <v>499</v>
      </c>
      <c r="G453" s="103">
        <v>26</v>
      </c>
      <c r="H453" s="83"/>
      <c r="I453" s="76">
        <v>3232.6019999999999</v>
      </c>
      <c r="J453" s="123">
        <f t="shared" si="35"/>
        <v>84047.652000000002</v>
      </c>
      <c r="K453" s="87"/>
      <c r="L453" s="87"/>
      <c r="M453" s="87"/>
      <c r="N453" s="87"/>
      <c r="O453" s="87"/>
      <c r="P453" s="87"/>
      <c r="Q453" s="42"/>
      <c r="R453" s="31"/>
      <c r="S453" s="32"/>
    </row>
    <row r="454" spans="1:19" ht="28.5" customHeight="1" x14ac:dyDescent="0.25">
      <c r="A454" s="20"/>
      <c r="B454" s="11"/>
      <c r="C454" s="10"/>
      <c r="D454" s="102"/>
      <c r="E454" s="102"/>
      <c r="F454" s="103" t="s">
        <v>500</v>
      </c>
      <c r="G454" s="103">
        <v>34</v>
      </c>
      <c r="H454" s="83"/>
      <c r="I454" s="76">
        <v>3232.6019999999999</v>
      </c>
      <c r="J454" s="123">
        <f t="shared" si="35"/>
        <v>109908.46799999999</v>
      </c>
      <c r="K454" s="87"/>
      <c r="L454" s="87"/>
      <c r="M454" s="87"/>
      <c r="N454" s="87"/>
      <c r="O454" s="87"/>
      <c r="P454" s="87"/>
      <c r="Q454" s="42"/>
      <c r="R454" s="31"/>
      <c r="S454" s="32"/>
    </row>
    <row r="455" spans="1:19" ht="28.5" customHeight="1" x14ac:dyDescent="0.25">
      <c r="A455" s="20"/>
      <c r="B455" s="11"/>
      <c r="C455" s="10"/>
      <c r="D455" s="102"/>
      <c r="E455" s="102"/>
      <c r="F455" s="103" t="s">
        <v>501</v>
      </c>
      <c r="G455" s="103">
        <v>2</v>
      </c>
      <c r="H455" s="83"/>
      <c r="I455" s="76">
        <v>3232.6019999999999</v>
      </c>
      <c r="J455" s="123">
        <f t="shared" si="35"/>
        <v>6465.2039999999997</v>
      </c>
      <c r="K455" s="87"/>
      <c r="L455" s="87"/>
      <c r="M455" s="87"/>
      <c r="N455" s="87"/>
      <c r="O455" s="87"/>
      <c r="P455" s="87"/>
      <c r="Q455" s="42"/>
      <c r="R455" s="31"/>
      <c r="S455" s="32"/>
    </row>
    <row r="456" spans="1:19" ht="28.5" customHeight="1" x14ac:dyDescent="0.25">
      <c r="A456" s="20"/>
      <c r="B456" s="11"/>
      <c r="C456" s="10"/>
      <c r="D456" s="102"/>
      <c r="E456" s="102"/>
      <c r="F456" s="103" t="s">
        <v>502</v>
      </c>
      <c r="G456" s="103">
        <v>19</v>
      </c>
      <c r="H456" s="83"/>
      <c r="I456" s="76">
        <v>3232.6019999999999</v>
      </c>
      <c r="J456" s="123">
        <f t="shared" si="35"/>
        <v>61419.437999999995</v>
      </c>
      <c r="K456" s="87"/>
      <c r="L456" s="87"/>
      <c r="M456" s="87"/>
      <c r="N456" s="87"/>
      <c r="O456" s="87"/>
      <c r="P456" s="87"/>
      <c r="Q456" s="42"/>
      <c r="R456" s="31"/>
      <c r="S456" s="32"/>
    </row>
    <row r="457" spans="1:19" ht="28.5" customHeight="1" x14ac:dyDescent="0.25">
      <c r="A457" s="20"/>
      <c r="B457" s="11"/>
      <c r="C457" s="10"/>
      <c r="D457" s="102"/>
      <c r="E457" s="102"/>
      <c r="F457" s="103" t="s">
        <v>503</v>
      </c>
      <c r="G457" s="103">
        <v>46</v>
      </c>
      <c r="H457" s="83"/>
      <c r="I457" s="76">
        <v>3232.6019999999999</v>
      </c>
      <c r="J457" s="123">
        <f t="shared" si="35"/>
        <v>148699.69199999998</v>
      </c>
      <c r="K457" s="87"/>
      <c r="L457" s="87"/>
      <c r="M457" s="87"/>
      <c r="N457" s="87"/>
      <c r="O457" s="87"/>
      <c r="P457" s="87"/>
      <c r="Q457" s="42"/>
      <c r="R457" s="31"/>
      <c r="S457" s="32"/>
    </row>
    <row r="458" spans="1:19" ht="28.5" customHeight="1" x14ac:dyDescent="0.25">
      <c r="A458" s="20"/>
      <c r="B458" s="11"/>
      <c r="C458" s="10"/>
      <c r="D458" s="102"/>
      <c r="E458" s="102"/>
      <c r="F458" s="103" t="s">
        <v>504</v>
      </c>
      <c r="G458" s="103">
        <v>3</v>
      </c>
      <c r="H458" s="83"/>
      <c r="I458" s="76">
        <v>3232.6019999999999</v>
      </c>
      <c r="J458" s="123">
        <f t="shared" si="35"/>
        <v>9697.8060000000005</v>
      </c>
      <c r="K458" s="87"/>
      <c r="L458" s="87"/>
      <c r="M458" s="87"/>
      <c r="N458" s="87"/>
      <c r="O458" s="87"/>
      <c r="P458" s="87"/>
      <c r="Q458" s="42"/>
      <c r="R458" s="31"/>
      <c r="S458" s="32"/>
    </row>
    <row r="459" spans="1:19" ht="28.5" customHeight="1" x14ac:dyDescent="0.25">
      <c r="A459" s="20"/>
      <c r="B459" s="11"/>
      <c r="C459" s="10"/>
      <c r="D459" s="102"/>
      <c r="E459" s="102"/>
      <c r="F459" s="103" t="s">
        <v>505</v>
      </c>
      <c r="G459" s="103">
        <v>340</v>
      </c>
      <c r="H459" s="83"/>
      <c r="I459" s="76">
        <v>3232.6019999999999</v>
      </c>
      <c r="J459" s="123">
        <f t="shared" si="35"/>
        <v>1099084.68</v>
      </c>
      <c r="K459" s="87"/>
      <c r="L459" s="87"/>
      <c r="M459" s="87"/>
      <c r="N459" s="87"/>
      <c r="O459" s="87"/>
      <c r="P459" s="87"/>
      <c r="Q459" s="42"/>
      <c r="R459" s="31"/>
      <c r="S459" s="32"/>
    </row>
    <row r="460" spans="1:19" ht="28.5" customHeight="1" x14ac:dyDescent="0.25">
      <c r="A460" s="20"/>
      <c r="B460" s="11"/>
      <c r="C460" s="10"/>
      <c r="D460" s="102"/>
      <c r="E460" s="102"/>
      <c r="F460" s="103" t="s">
        <v>506</v>
      </c>
      <c r="G460" s="103">
        <v>34</v>
      </c>
      <c r="H460" s="83"/>
      <c r="I460" s="76">
        <v>3232.6019999999999</v>
      </c>
      <c r="J460" s="123">
        <f t="shared" si="35"/>
        <v>109908.46799999999</v>
      </c>
      <c r="K460" s="87"/>
      <c r="L460" s="87"/>
      <c r="M460" s="87"/>
      <c r="N460" s="87"/>
      <c r="O460" s="87"/>
      <c r="P460" s="87"/>
      <c r="Q460" s="42"/>
      <c r="R460" s="31"/>
      <c r="S460" s="32"/>
    </row>
    <row r="461" spans="1:19" ht="28.5" customHeight="1" x14ac:dyDescent="0.25">
      <c r="A461" s="20"/>
      <c r="B461" s="11"/>
      <c r="C461" s="10"/>
      <c r="D461" s="102"/>
      <c r="E461" s="102"/>
      <c r="F461" s="103" t="s">
        <v>507</v>
      </c>
      <c r="G461" s="103">
        <v>271</v>
      </c>
      <c r="H461" s="83"/>
      <c r="I461" s="76">
        <v>3232.6019999999999</v>
      </c>
      <c r="J461" s="123">
        <f t="shared" si="35"/>
        <v>876035.14199999999</v>
      </c>
      <c r="K461" s="87"/>
      <c r="L461" s="87"/>
      <c r="M461" s="87"/>
      <c r="N461" s="87"/>
      <c r="O461" s="87"/>
      <c r="P461" s="87"/>
      <c r="Q461" s="42"/>
      <c r="R461" s="31"/>
      <c r="S461" s="32"/>
    </row>
    <row r="462" spans="1:19" ht="28.5" customHeight="1" x14ac:dyDescent="0.25">
      <c r="A462" s="20"/>
      <c r="B462" s="11"/>
      <c r="C462" s="10"/>
      <c r="D462" s="102"/>
      <c r="E462" s="102"/>
      <c r="F462" s="103" t="s">
        <v>508</v>
      </c>
      <c r="G462" s="103">
        <v>5</v>
      </c>
      <c r="H462" s="83"/>
      <c r="I462" s="76">
        <v>3232.6019999999999</v>
      </c>
      <c r="J462" s="123">
        <f t="shared" si="35"/>
        <v>16163.009999999998</v>
      </c>
      <c r="K462" s="87"/>
      <c r="L462" s="87"/>
      <c r="M462" s="87"/>
      <c r="N462" s="87"/>
      <c r="O462" s="87"/>
      <c r="P462" s="87"/>
      <c r="Q462" s="42"/>
      <c r="R462" s="31"/>
      <c r="S462" s="32"/>
    </row>
    <row r="463" spans="1:19" ht="28.5" customHeight="1" x14ac:dyDescent="0.25">
      <c r="A463" s="20"/>
      <c r="B463" s="11"/>
      <c r="C463" s="10"/>
      <c r="D463" s="102"/>
      <c r="E463" s="102"/>
      <c r="F463" s="103" t="s">
        <v>509</v>
      </c>
      <c r="G463" s="103">
        <v>2</v>
      </c>
      <c r="H463" s="83"/>
      <c r="I463" s="76">
        <v>3232.6019999999999</v>
      </c>
      <c r="J463" s="123">
        <f t="shared" si="35"/>
        <v>6465.2039999999997</v>
      </c>
      <c r="K463" s="87"/>
      <c r="L463" s="87"/>
      <c r="M463" s="87"/>
      <c r="N463" s="87"/>
      <c r="O463" s="87"/>
      <c r="P463" s="87"/>
      <c r="Q463" s="42"/>
      <c r="R463" s="31"/>
      <c r="S463" s="32"/>
    </row>
    <row r="464" spans="1:19" ht="28.5" customHeight="1" x14ac:dyDescent="0.25">
      <c r="A464" s="20"/>
      <c r="B464" s="11"/>
      <c r="C464" s="10"/>
      <c r="D464" s="102"/>
      <c r="E464" s="102"/>
      <c r="F464" s="103" t="s">
        <v>510</v>
      </c>
      <c r="G464" s="103">
        <v>9</v>
      </c>
      <c r="H464" s="83"/>
      <c r="I464" s="76">
        <v>3232.6019999999999</v>
      </c>
      <c r="J464" s="123">
        <f t="shared" si="35"/>
        <v>29093.417999999998</v>
      </c>
      <c r="K464" s="87"/>
      <c r="L464" s="87"/>
      <c r="M464" s="87"/>
      <c r="N464" s="87"/>
      <c r="O464" s="87"/>
      <c r="P464" s="87"/>
      <c r="Q464" s="42"/>
      <c r="R464" s="31"/>
      <c r="S464" s="32"/>
    </row>
    <row r="465" spans="1:19" ht="28.5" customHeight="1" x14ac:dyDescent="0.25">
      <c r="A465" s="20"/>
      <c r="B465" s="11"/>
      <c r="C465" s="10"/>
      <c r="D465" s="102"/>
      <c r="E465" s="102"/>
      <c r="F465" s="103" t="s">
        <v>511</v>
      </c>
      <c r="G465" s="103">
        <v>5</v>
      </c>
      <c r="H465" s="83"/>
      <c r="I465" s="76">
        <v>3232.6019999999999</v>
      </c>
      <c r="J465" s="123">
        <f t="shared" si="35"/>
        <v>16163.009999999998</v>
      </c>
      <c r="K465" s="87"/>
      <c r="L465" s="87"/>
      <c r="M465" s="87"/>
      <c r="N465" s="87"/>
      <c r="O465" s="87"/>
      <c r="P465" s="87"/>
      <c r="Q465" s="42"/>
      <c r="R465" s="31"/>
      <c r="S465" s="32"/>
    </row>
    <row r="466" spans="1:19" ht="28.5" customHeight="1" x14ac:dyDescent="0.25">
      <c r="A466" s="20"/>
      <c r="B466" s="11"/>
      <c r="C466" s="10"/>
      <c r="D466" s="102"/>
      <c r="E466" s="102"/>
      <c r="F466" s="103" t="s">
        <v>512</v>
      </c>
      <c r="G466" s="103">
        <v>1</v>
      </c>
      <c r="H466" s="83"/>
      <c r="I466" s="76">
        <v>3232.6019999999999</v>
      </c>
      <c r="J466" s="123">
        <f t="shared" si="35"/>
        <v>3232.6019999999999</v>
      </c>
      <c r="K466" s="87"/>
      <c r="L466" s="87"/>
      <c r="M466" s="87"/>
      <c r="N466" s="87"/>
      <c r="O466" s="87"/>
      <c r="P466" s="87"/>
      <c r="Q466" s="42"/>
      <c r="R466" s="31"/>
      <c r="S466" s="32"/>
    </row>
    <row r="467" spans="1:19" ht="28.5" customHeight="1" x14ac:dyDescent="0.25">
      <c r="A467" s="20"/>
      <c r="B467" s="11"/>
      <c r="C467" s="10"/>
      <c r="D467" s="102"/>
      <c r="E467" s="102"/>
      <c r="F467" s="103" t="s">
        <v>513</v>
      </c>
      <c r="G467" s="103">
        <v>7</v>
      </c>
      <c r="H467" s="83"/>
      <c r="I467" s="76">
        <v>3232.6019999999999</v>
      </c>
      <c r="J467" s="123">
        <f t="shared" si="35"/>
        <v>22628.214</v>
      </c>
      <c r="K467" s="87"/>
      <c r="L467" s="87"/>
      <c r="M467" s="87"/>
      <c r="N467" s="87"/>
      <c r="O467" s="87"/>
      <c r="P467" s="87"/>
      <c r="Q467" s="42"/>
      <c r="R467" s="31"/>
      <c r="S467" s="32"/>
    </row>
    <row r="468" spans="1:19" ht="28.5" customHeight="1" x14ac:dyDescent="0.25">
      <c r="A468" s="20"/>
      <c r="B468" s="11"/>
      <c r="C468" s="10"/>
      <c r="D468" s="102"/>
      <c r="E468" s="102"/>
      <c r="F468" s="103" t="s">
        <v>514</v>
      </c>
      <c r="G468" s="103">
        <v>83</v>
      </c>
      <c r="H468" s="83"/>
      <c r="I468" s="76">
        <v>3232.6019999999999</v>
      </c>
      <c r="J468" s="123">
        <f t="shared" si="35"/>
        <v>268305.96600000001</v>
      </c>
      <c r="K468" s="87"/>
      <c r="L468" s="87"/>
      <c r="M468" s="87"/>
      <c r="N468" s="87"/>
      <c r="O468" s="87"/>
      <c r="P468" s="87"/>
      <c r="Q468" s="42"/>
      <c r="R468" s="31"/>
      <c r="S468" s="32"/>
    </row>
    <row r="469" spans="1:19" ht="28.5" customHeight="1" x14ac:dyDescent="0.25">
      <c r="A469" s="20"/>
      <c r="B469" s="11"/>
      <c r="C469" s="10"/>
      <c r="D469" s="102"/>
      <c r="E469" s="102"/>
      <c r="F469" s="103" t="s">
        <v>515</v>
      </c>
      <c r="G469" s="103">
        <v>1</v>
      </c>
      <c r="H469" s="83"/>
      <c r="I469" s="76">
        <v>3232.6019999999999</v>
      </c>
      <c r="J469" s="123">
        <f t="shared" si="35"/>
        <v>3232.6019999999999</v>
      </c>
      <c r="K469" s="87"/>
      <c r="L469" s="87"/>
      <c r="M469" s="87"/>
      <c r="N469" s="87"/>
      <c r="O469" s="87"/>
      <c r="P469" s="87"/>
      <c r="Q469" s="42"/>
      <c r="R469" s="31"/>
      <c r="S469" s="32"/>
    </row>
    <row r="470" spans="1:19" ht="44.25" customHeight="1" x14ac:dyDescent="0.25">
      <c r="A470" s="20"/>
      <c r="B470" s="11"/>
      <c r="C470" s="10"/>
      <c r="D470" s="102"/>
      <c r="E470" s="102"/>
      <c r="F470" s="103" t="s">
        <v>516</v>
      </c>
      <c r="G470" s="103">
        <v>3</v>
      </c>
      <c r="H470" s="83"/>
      <c r="I470" s="76">
        <v>3232.6019999999999</v>
      </c>
      <c r="J470" s="123">
        <f t="shared" ref="J470:J493" si="36">G470*I470</f>
        <v>9697.8060000000005</v>
      </c>
      <c r="K470" s="87"/>
      <c r="L470" s="87"/>
      <c r="M470" s="87"/>
      <c r="N470" s="87"/>
      <c r="O470" s="87"/>
      <c r="P470" s="87"/>
      <c r="Q470" s="42"/>
      <c r="R470" s="31"/>
      <c r="S470" s="32"/>
    </row>
    <row r="471" spans="1:19" ht="28.5" customHeight="1" x14ac:dyDescent="0.25">
      <c r="A471" s="20"/>
      <c r="B471" s="11"/>
      <c r="C471" s="10"/>
      <c r="D471" s="102"/>
      <c r="E471" s="102"/>
      <c r="F471" s="103" t="s">
        <v>517</v>
      </c>
      <c r="G471" s="103">
        <v>49</v>
      </c>
      <c r="H471" s="83"/>
      <c r="I471" s="76">
        <v>3232.6019999999999</v>
      </c>
      <c r="J471" s="123">
        <f t="shared" si="36"/>
        <v>158397.49799999999</v>
      </c>
      <c r="K471" s="87"/>
      <c r="L471" s="87"/>
      <c r="M471" s="87"/>
      <c r="N471" s="87"/>
      <c r="O471" s="87"/>
      <c r="P471" s="87"/>
      <c r="Q471" s="42"/>
      <c r="R471" s="31"/>
      <c r="S471" s="32"/>
    </row>
    <row r="472" spans="1:19" ht="28.5" customHeight="1" x14ac:dyDescent="0.25">
      <c r="A472" s="20"/>
      <c r="B472" s="11"/>
      <c r="C472" s="10"/>
      <c r="D472" s="102"/>
      <c r="E472" s="102"/>
      <c r="F472" s="103" t="s">
        <v>518</v>
      </c>
      <c r="G472" s="103">
        <v>2</v>
      </c>
      <c r="H472" s="83"/>
      <c r="I472" s="76">
        <v>3232.6019999999999</v>
      </c>
      <c r="J472" s="123">
        <f t="shared" si="36"/>
        <v>6465.2039999999997</v>
      </c>
      <c r="K472" s="87"/>
      <c r="L472" s="87"/>
      <c r="M472" s="87"/>
      <c r="N472" s="87"/>
      <c r="O472" s="87"/>
      <c r="P472" s="87"/>
      <c r="Q472" s="42"/>
      <c r="R472" s="31"/>
      <c r="S472" s="32"/>
    </row>
    <row r="473" spans="1:19" ht="60" customHeight="1" x14ac:dyDescent="0.25">
      <c r="A473" s="20"/>
      <c r="B473" s="11"/>
      <c r="C473" s="10"/>
      <c r="D473" s="102"/>
      <c r="E473" s="102"/>
      <c r="F473" s="103" t="s">
        <v>519</v>
      </c>
      <c r="G473" s="103">
        <v>1</v>
      </c>
      <c r="H473" s="83"/>
      <c r="I473" s="76">
        <v>3232.6019999999999</v>
      </c>
      <c r="J473" s="123">
        <f t="shared" si="36"/>
        <v>3232.6019999999999</v>
      </c>
      <c r="K473" s="87"/>
      <c r="L473" s="87"/>
      <c r="M473" s="87"/>
      <c r="N473" s="87"/>
      <c r="O473" s="87"/>
      <c r="P473" s="87"/>
      <c r="Q473" s="42"/>
      <c r="R473" s="31"/>
      <c r="S473" s="32"/>
    </row>
    <row r="474" spans="1:19" ht="46.5" customHeight="1" x14ac:dyDescent="0.25">
      <c r="A474" s="20"/>
      <c r="B474" s="11"/>
      <c r="C474" s="10"/>
      <c r="D474" s="102"/>
      <c r="E474" s="102"/>
      <c r="F474" s="103" t="s">
        <v>520</v>
      </c>
      <c r="G474" s="103">
        <v>1</v>
      </c>
      <c r="H474" s="83"/>
      <c r="I474" s="76">
        <v>3232.6019999999999</v>
      </c>
      <c r="J474" s="123">
        <f t="shared" si="36"/>
        <v>3232.6019999999999</v>
      </c>
      <c r="K474" s="87"/>
      <c r="L474" s="87"/>
      <c r="M474" s="87"/>
      <c r="N474" s="87"/>
      <c r="O474" s="87"/>
      <c r="P474" s="87"/>
      <c r="Q474" s="42"/>
      <c r="R474" s="31"/>
      <c r="S474" s="32"/>
    </row>
    <row r="475" spans="1:19" ht="44.25" customHeight="1" x14ac:dyDescent="0.25">
      <c r="A475" s="20"/>
      <c r="B475" s="11"/>
      <c r="C475" s="10"/>
      <c r="D475" s="102"/>
      <c r="E475" s="102"/>
      <c r="F475" s="103" t="s">
        <v>521</v>
      </c>
      <c r="G475" s="103">
        <v>2</v>
      </c>
      <c r="H475" s="83"/>
      <c r="I475" s="76">
        <v>3232.6019999999999</v>
      </c>
      <c r="J475" s="123">
        <f t="shared" si="36"/>
        <v>6465.2039999999997</v>
      </c>
      <c r="K475" s="87"/>
      <c r="L475" s="87"/>
      <c r="M475" s="87"/>
      <c r="N475" s="87"/>
      <c r="O475" s="87"/>
      <c r="P475" s="87"/>
      <c r="Q475" s="42"/>
      <c r="R475" s="31"/>
      <c r="S475" s="32"/>
    </row>
    <row r="476" spans="1:19" ht="42.75" customHeight="1" x14ac:dyDescent="0.25">
      <c r="A476" s="20"/>
      <c r="B476" s="11"/>
      <c r="C476" s="10"/>
      <c r="D476" s="102"/>
      <c r="E476" s="102"/>
      <c r="F476" s="103" t="s">
        <v>522</v>
      </c>
      <c r="G476" s="103">
        <v>2</v>
      </c>
      <c r="H476" s="83"/>
      <c r="I476" s="76">
        <v>3232.6019999999999</v>
      </c>
      <c r="J476" s="123">
        <f t="shared" si="36"/>
        <v>6465.2039999999997</v>
      </c>
      <c r="K476" s="87"/>
      <c r="L476" s="87"/>
      <c r="M476" s="87"/>
      <c r="N476" s="87"/>
      <c r="O476" s="87"/>
      <c r="P476" s="87"/>
      <c r="Q476" s="42"/>
      <c r="R476" s="31"/>
      <c r="S476" s="32"/>
    </row>
    <row r="477" spans="1:19" ht="36" customHeight="1" x14ac:dyDescent="0.25">
      <c r="A477" s="20"/>
      <c r="B477" s="11"/>
      <c r="C477" s="10"/>
      <c r="D477" s="102"/>
      <c r="E477" s="102"/>
      <c r="F477" s="103" t="s">
        <v>523</v>
      </c>
      <c r="G477" s="103">
        <v>1042</v>
      </c>
      <c r="H477" s="83"/>
      <c r="I477" s="76">
        <v>3232.6019999999999</v>
      </c>
      <c r="J477" s="123">
        <f t="shared" si="36"/>
        <v>3368371.284</v>
      </c>
      <c r="K477" s="87"/>
      <c r="L477" s="87"/>
      <c r="M477" s="87"/>
      <c r="N477" s="87"/>
      <c r="O477" s="87"/>
      <c r="P477" s="87"/>
      <c r="Q477" s="42"/>
      <c r="R477" s="31"/>
      <c r="S477" s="32"/>
    </row>
    <row r="478" spans="1:19" ht="63.75" x14ac:dyDescent="0.25">
      <c r="A478" s="20"/>
      <c r="B478" s="11"/>
      <c r="C478" s="10"/>
      <c r="D478" s="102"/>
      <c r="E478" s="102"/>
      <c r="F478" s="103" t="s">
        <v>524</v>
      </c>
      <c r="G478" s="103">
        <v>2</v>
      </c>
      <c r="H478" s="83"/>
      <c r="I478" s="76">
        <v>3232.6019999999999</v>
      </c>
      <c r="J478" s="123">
        <f t="shared" si="36"/>
        <v>6465.2039999999997</v>
      </c>
      <c r="K478" s="87"/>
      <c r="L478" s="87"/>
      <c r="M478" s="87"/>
      <c r="N478" s="87"/>
      <c r="O478" s="87"/>
      <c r="P478" s="87"/>
      <c r="Q478" s="42"/>
      <c r="R478" s="31"/>
      <c r="S478" s="32"/>
    </row>
    <row r="479" spans="1:19" ht="63.75" x14ac:dyDescent="0.25">
      <c r="A479" s="20"/>
      <c r="B479" s="11"/>
      <c r="C479" s="10"/>
      <c r="D479" s="102"/>
      <c r="E479" s="102"/>
      <c r="F479" s="103" t="s">
        <v>525</v>
      </c>
      <c r="G479" s="103">
        <v>2</v>
      </c>
      <c r="H479" s="83"/>
      <c r="I479" s="76">
        <v>3232.6019999999999</v>
      </c>
      <c r="J479" s="123">
        <f t="shared" si="36"/>
        <v>6465.2039999999997</v>
      </c>
      <c r="K479" s="87"/>
      <c r="L479" s="87"/>
      <c r="M479" s="87"/>
      <c r="N479" s="87"/>
      <c r="O479" s="87"/>
      <c r="P479" s="87"/>
      <c r="Q479" s="42"/>
      <c r="R479" s="31"/>
      <c r="S479" s="32"/>
    </row>
    <row r="480" spans="1:19" x14ac:dyDescent="0.25">
      <c r="A480" s="20"/>
      <c r="B480" s="11"/>
      <c r="C480" s="10"/>
      <c r="D480" s="102"/>
      <c r="E480" s="102"/>
      <c r="F480" s="103" t="s">
        <v>526</v>
      </c>
      <c r="G480" s="103">
        <v>15</v>
      </c>
      <c r="H480" s="83"/>
      <c r="I480" s="76">
        <v>3232.6019999999999</v>
      </c>
      <c r="J480" s="123">
        <f t="shared" si="36"/>
        <v>48489.03</v>
      </c>
      <c r="K480" s="89"/>
      <c r="L480" s="89"/>
      <c r="M480" s="89"/>
      <c r="N480" s="89"/>
      <c r="O480" s="89"/>
      <c r="P480" s="89"/>
      <c r="Q480" s="43"/>
      <c r="R480" s="33"/>
      <c r="S480" s="32"/>
    </row>
    <row r="481" spans="1:19" ht="65.25" customHeight="1" x14ac:dyDescent="0.25">
      <c r="A481" s="20"/>
      <c r="B481" s="21" t="s">
        <v>56</v>
      </c>
      <c r="C481" s="17" t="s">
        <v>528</v>
      </c>
      <c r="D481" s="104" t="s">
        <v>527</v>
      </c>
      <c r="E481" s="105" t="s">
        <v>530</v>
      </c>
      <c r="F481" s="105" t="s">
        <v>544</v>
      </c>
      <c r="G481" s="105">
        <v>0</v>
      </c>
      <c r="H481" s="83">
        <f>SUM(G481:G482)</f>
        <v>0</v>
      </c>
      <c r="I481" s="76"/>
      <c r="J481" s="123">
        <f t="shared" si="36"/>
        <v>0</v>
      </c>
      <c r="K481" s="94">
        <f>J481+J482</f>
        <v>0</v>
      </c>
      <c r="L481" s="85">
        <f>K481*7</f>
        <v>0</v>
      </c>
      <c r="M481" s="85">
        <f>K481*30</f>
        <v>0</v>
      </c>
      <c r="N481" s="85">
        <f>K481*365</f>
        <v>0</v>
      </c>
      <c r="O481" s="85">
        <f>N481/1000</f>
        <v>0</v>
      </c>
      <c r="P481" s="85">
        <f>N481/1000000</f>
        <v>0</v>
      </c>
      <c r="Q481" s="44">
        <f>SUM(P481:P483)</f>
        <v>0</v>
      </c>
      <c r="R481" s="45">
        <f>SUM(Q481:Q493)</f>
        <v>41.860090700000001</v>
      </c>
      <c r="S481" s="32"/>
    </row>
    <row r="482" spans="1:19" ht="63.75" x14ac:dyDescent="0.25">
      <c r="A482" s="20"/>
      <c r="B482" s="21"/>
      <c r="C482" s="17"/>
      <c r="D482" s="104"/>
      <c r="E482" s="105" t="s">
        <v>531</v>
      </c>
      <c r="F482" s="105" t="s">
        <v>544</v>
      </c>
      <c r="G482" s="105">
        <v>0</v>
      </c>
      <c r="H482" s="83"/>
      <c r="I482" s="76"/>
      <c r="J482" s="123">
        <f t="shared" si="36"/>
        <v>0</v>
      </c>
      <c r="K482" s="89"/>
      <c r="L482" s="89"/>
      <c r="M482" s="89"/>
      <c r="N482" s="89"/>
      <c r="O482" s="89"/>
      <c r="P482" s="89"/>
      <c r="Q482" s="46"/>
      <c r="R482" s="36"/>
      <c r="S482" s="32"/>
    </row>
    <row r="483" spans="1:19" ht="69" customHeight="1" x14ac:dyDescent="0.2">
      <c r="A483" s="20"/>
      <c r="B483" s="21"/>
      <c r="C483" s="17"/>
      <c r="D483" s="106" t="s">
        <v>529</v>
      </c>
      <c r="E483" s="106"/>
      <c r="F483" s="105" t="s">
        <v>544</v>
      </c>
      <c r="G483" s="105">
        <v>0</v>
      </c>
      <c r="H483" s="76">
        <f>G483</f>
        <v>0</v>
      </c>
      <c r="I483" s="76"/>
      <c r="J483" s="123">
        <f t="shared" si="36"/>
        <v>0</v>
      </c>
      <c r="K483" s="91">
        <f>J483</f>
        <v>0</v>
      </c>
      <c r="L483" s="118">
        <f>K483*7</f>
        <v>0</v>
      </c>
      <c r="M483" s="118">
        <f t="shared" ref="M483" si="37">K483*30</f>
        <v>0</v>
      </c>
      <c r="N483" s="120">
        <f t="shared" ref="N483" si="38">K483*365</f>
        <v>0</v>
      </c>
      <c r="O483" s="121">
        <f t="shared" ref="O483" si="39">N483/1000</f>
        <v>0</v>
      </c>
      <c r="P483" s="122">
        <f t="shared" ref="P483" si="40">N483/1000000</f>
        <v>0</v>
      </c>
      <c r="Q483" s="47"/>
      <c r="R483" s="36"/>
      <c r="S483" s="32"/>
    </row>
    <row r="484" spans="1:19" ht="38.25" x14ac:dyDescent="0.25">
      <c r="A484" s="20"/>
      <c r="B484" s="21"/>
      <c r="C484" s="23" t="s">
        <v>532</v>
      </c>
      <c r="D484" s="107" t="s">
        <v>533</v>
      </c>
      <c r="E484" s="108" t="s">
        <v>534</v>
      </c>
      <c r="F484" s="109" t="s">
        <v>544</v>
      </c>
      <c r="G484" s="109">
        <v>0</v>
      </c>
      <c r="H484" s="83">
        <f>SUM(G484:G486)</f>
        <v>0</v>
      </c>
      <c r="I484" s="76"/>
      <c r="J484" s="123">
        <f t="shared" si="36"/>
        <v>0</v>
      </c>
      <c r="K484" s="85"/>
      <c r="L484" s="85">
        <f>K484*7</f>
        <v>0</v>
      </c>
      <c r="M484" s="85">
        <f>K484*30</f>
        <v>0</v>
      </c>
      <c r="N484" s="85">
        <f>K484*365</f>
        <v>0</v>
      </c>
      <c r="O484" s="85">
        <f>N484/1000</f>
        <v>0</v>
      </c>
      <c r="P484" s="85">
        <f>N484/1000000</f>
        <v>0</v>
      </c>
      <c r="Q484" s="48">
        <f>SUM(P484:P489)</f>
        <v>0</v>
      </c>
      <c r="R484" s="36"/>
      <c r="S484" s="32"/>
    </row>
    <row r="485" spans="1:19" ht="51" x14ac:dyDescent="0.25">
      <c r="A485" s="20"/>
      <c r="B485" s="21"/>
      <c r="C485" s="23"/>
      <c r="D485" s="107"/>
      <c r="E485" s="108" t="s">
        <v>535</v>
      </c>
      <c r="F485" s="109" t="s">
        <v>544</v>
      </c>
      <c r="G485" s="109">
        <v>0</v>
      </c>
      <c r="H485" s="83"/>
      <c r="I485" s="76"/>
      <c r="J485" s="123">
        <f t="shared" si="36"/>
        <v>0</v>
      </c>
      <c r="K485" s="87"/>
      <c r="L485" s="87"/>
      <c r="M485" s="87"/>
      <c r="N485" s="87"/>
      <c r="O485" s="87"/>
      <c r="P485" s="87"/>
      <c r="Q485" s="49"/>
      <c r="R485" s="36"/>
      <c r="S485" s="32"/>
    </row>
    <row r="486" spans="1:19" ht="51" x14ac:dyDescent="0.25">
      <c r="A486" s="20"/>
      <c r="B486" s="21"/>
      <c r="C486" s="23"/>
      <c r="D486" s="107"/>
      <c r="E486" s="108" t="s">
        <v>536</v>
      </c>
      <c r="F486" s="109" t="s">
        <v>544</v>
      </c>
      <c r="G486" s="109">
        <v>0</v>
      </c>
      <c r="H486" s="83"/>
      <c r="I486" s="76"/>
      <c r="J486" s="123">
        <f t="shared" si="36"/>
        <v>0</v>
      </c>
      <c r="K486" s="89"/>
      <c r="L486" s="89"/>
      <c r="M486" s="89"/>
      <c r="N486" s="89"/>
      <c r="O486" s="89"/>
      <c r="P486" s="89"/>
      <c r="Q486" s="49"/>
      <c r="R486" s="36"/>
      <c r="S486" s="32"/>
    </row>
    <row r="487" spans="1:19" ht="51" x14ac:dyDescent="0.25">
      <c r="A487" s="20"/>
      <c r="B487" s="21"/>
      <c r="C487" s="23"/>
      <c r="D487" s="107" t="s">
        <v>537</v>
      </c>
      <c r="E487" s="108" t="s">
        <v>538</v>
      </c>
      <c r="F487" s="109" t="s">
        <v>544</v>
      </c>
      <c r="G487" s="109">
        <v>0</v>
      </c>
      <c r="H487" s="83">
        <f>SUM(G487:G489)</f>
        <v>0</v>
      </c>
      <c r="I487" s="76"/>
      <c r="J487" s="123">
        <f t="shared" si="36"/>
        <v>0</v>
      </c>
      <c r="K487" s="94">
        <f>SUM(J487:J489)</f>
        <v>0</v>
      </c>
      <c r="L487" s="85">
        <f>K487*7</f>
        <v>0</v>
      </c>
      <c r="M487" s="85">
        <f>K487*30</f>
        <v>0</v>
      </c>
      <c r="N487" s="85">
        <f>K487*365</f>
        <v>0</v>
      </c>
      <c r="O487" s="85">
        <f>N487/1000</f>
        <v>0</v>
      </c>
      <c r="P487" s="85">
        <f>N487/1000000</f>
        <v>0</v>
      </c>
      <c r="Q487" s="49"/>
      <c r="R487" s="36"/>
      <c r="S487" s="32"/>
    </row>
    <row r="488" spans="1:19" ht="51" x14ac:dyDescent="0.25">
      <c r="A488" s="20"/>
      <c r="B488" s="21"/>
      <c r="C488" s="23"/>
      <c r="D488" s="107"/>
      <c r="E488" s="108" t="s">
        <v>539</v>
      </c>
      <c r="F488" s="109" t="s">
        <v>544</v>
      </c>
      <c r="G488" s="109">
        <v>0</v>
      </c>
      <c r="H488" s="83"/>
      <c r="I488" s="76"/>
      <c r="J488" s="123">
        <f t="shared" si="36"/>
        <v>0</v>
      </c>
      <c r="K488" s="87"/>
      <c r="L488" s="87"/>
      <c r="M488" s="87"/>
      <c r="N488" s="87"/>
      <c r="O488" s="87"/>
      <c r="P488" s="87"/>
      <c r="Q488" s="49"/>
      <c r="R488" s="36"/>
      <c r="S488" s="32"/>
    </row>
    <row r="489" spans="1:19" ht="63.75" x14ac:dyDescent="0.25">
      <c r="A489" s="20"/>
      <c r="B489" s="21"/>
      <c r="C489" s="23"/>
      <c r="D489" s="107"/>
      <c r="E489" s="108" t="s">
        <v>540</v>
      </c>
      <c r="F489" s="109" t="s">
        <v>544</v>
      </c>
      <c r="G489" s="109">
        <v>0</v>
      </c>
      <c r="H489" s="83"/>
      <c r="I489" s="76"/>
      <c r="J489" s="123">
        <f t="shared" si="36"/>
        <v>0</v>
      </c>
      <c r="K489" s="89"/>
      <c r="L489" s="89"/>
      <c r="M489" s="89"/>
      <c r="N489" s="89"/>
      <c r="O489" s="89"/>
      <c r="P489" s="89"/>
      <c r="Q489" s="50"/>
      <c r="R489" s="36"/>
      <c r="S489" s="32"/>
    </row>
    <row r="490" spans="1:19" ht="23.25" customHeight="1" x14ac:dyDescent="0.25">
      <c r="A490" s="20"/>
      <c r="B490" s="21"/>
      <c r="C490" s="24" t="s">
        <v>541</v>
      </c>
      <c r="D490" s="110" t="s">
        <v>542</v>
      </c>
      <c r="E490" s="110"/>
      <c r="F490" s="111" t="s">
        <v>545</v>
      </c>
      <c r="G490" s="112">
        <v>43</v>
      </c>
      <c r="H490" s="113">
        <f>G490</f>
        <v>43</v>
      </c>
      <c r="I490" s="76">
        <v>1725.64</v>
      </c>
      <c r="J490" s="123">
        <f t="shared" si="36"/>
        <v>74202.52</v>
      </c>
      <c r="K490" s="91">
        <f>J490</f>
        <v>74202.52</v>
      </c>
      <c r="L490" s="118">
        <f>K490*7</f>
        <v>519417.64</v>
      </c>
      <c r="M490" s="118">
        <f t="shared" ref="M490" si="41">K490*30</f>
        <v>2226075.6</v>
      </c>
      <c r="N490" s="120">
        <f t="shared" ref="N490" si="42">K490*365</f>
        <v>27083919.800000001</v>
      </c>
      <c r="O490" s="121">
        <f>N490/1000</f>
        <v>27083.9198</v>
      </c>
      <c r="P490" s="122">
        <f t="shared" ref="P490" si="43">N490/1000000</f>
        <v>27.0839198</v>
      </c>
      <c r="Q490" s="51">
        <f>SUM(P490:P493)</f>
        <v>41.860090700000001</v>
      </c>
      <c r="R490" s="36"/>
      <c r="S490" s="32"/>
    </row>
    <row r="491" spans="1:19" ht="23.25" customHeight="1" x14ac:dyDescent="0.2">
      <c r="A491" s="20"/>
      <c r="B491" s="21"/>
      <c r="C491" s="24"/>
      <c r="D491" s="110" t="s">
        <v>543</v>
      </c>
      <c r="E491" s="110"/>
      <c r="F491" s="114" t="s">
        <v>546</v>
      </c>
      <c r="G491" s="115">
        <v>6</v>
      </c>
      <c r="H491" s="116">
        <f>SUM(G491:G493)</f>
        <v>20</v>
      </c>
      <c r="I491" s="76">
        <v>2024.133</v>
      </c>
      <c r="J491" s="123">
        <f>G491*I491</f>
        <v>12144.798000000001</v>
      </c>
      <c r="K491" s="94">
        <f>SUM(J491:J493)</f>
        <v>40482.660000000003</v>
      </c>
      <c r="L491" s="85">
        <f>K491*7</f>
        <v>283378.62</v>
      </c>
      <c r="M491" s="85">
        <f>K491*30</f>
        <v>1214479.8</v>
      </c>
      <c r="N491" s="85">
        <f>K491*365</f>
        <v>14776170.9</v>
      </c>
      <c r="O491" s="85">
        <f>N491/1000</f>
        <v>14776.170900000001</v>
      </c>
      <c r="P491" s="85">
        <f>N491/1000000</f>
        <v>14.7761709</v>
      </c>
      <c r="Q491" s="52"/>
      <c r="R491" s="36"/>
      <c r="S491" s="32"/>
    </row>
    <row r="492" spans="1:19" ht="38.25" x14ac:dyDescent="0.2">
      <c r="A492" s="20"/>
      <c r="B492" s="21"/>
      <c r="C492" s="24"/>
      <c r="D492" s="110"/>
      <c r="E492" s="110"/>
      <c r="F492" s="114" t="s">
        <v>547</v>
      </c>
      <c r="G492" s="115">
        <v>6</v>
      </c>
      <c r="H492" s="116"/>
      <c r="I492" s="76">
        <v>2024.133</v>
      </c>
      <c r="J492" s="123">
        <f t="shared" si="36"/>
        <v>12144.798000000001</v>
      </c>
      <c r="K492" s="87"/>
      <c r="L492" s="87"/>
      <c r="M492" s="87"/>
      <c r="N492" s="87"/>
      <c r="O492" s="87"/>
      <c r="P492" s="87"/>
      <c r="Q492" s="52"/>
      <c r="R492" s="36"/>
      <c r="S492" s="32"/>
    </row>
    <row r="493" spans="1:19" ht="25.5" x14ac:dyDescent="0.2">
      <c r="A493" s="20"/>
      <c r="B493" s="21"/>
      <c r="C493" s="24"/>
      <c r="D493" s="110"/>
      <c r="E493" s="110"/>
      <c r="F493" s="114" t="s">
        <v>548</v>
      </c>
      <c r="G493" s="115">
        <v>8</v>
      </c>
      <c r="H493" s="116"/>
      <c r="I493" s="76">
        <v>2024.133</v>
      </c>
      <c r="J493" s="123">
        <f t="shared" si="36"/>
        <v>16193.064</v>
      </c>
      <c r="K493" s="89"/>
      <c r="L493" s="89"/>
      <c r="M493" s="89"/>
      <c r="N493" s="89"/>
      <c r="O493" s="89"/>
      <c r="P493" s="89"/>
      <c r="Q493" s="53"/>
      <c r="R493" s="37"/>
      <c r="S493" s="34"/>
    </row>
    <row r="494" spans="1:19" x14ac:dyDescent="0.25">
      <c r="A494" s="3" t="s">
        <v>556</v>
      </c>
      <c r="F494" s="6"/>
      <c r="J494" s="4"/>
      <c r="M494" s="3" t="s">
        <v>557</v>
      </c>
    </row>
    <row r="495" spans="1:19" x14ac:dyDescent="0.25">
      <c r="F495" s="6"/>
      <c r="J495" s="4"/>
    </row>
    <row r="496" spans="1:19" x14ac:dyDescent="0.25">
      <c r="F496" s="6"/>
      <c r="J496" s="4"/>
    </row>
    <row r="497" spans="6:10" x14ac:dyDescent="0.25">
      <c r="F497" s="6"/>
      <c r="J497" s="4"/>
    </row>
    <row r="498" spans="6:10" x14ac:dyDescent="0.25">
      <c r="F498" s="6"/>
      <c r="J498" s="4"/>
    </row>
    <row r="499" spans="6:10" x14ac:dyDescent="0.25">
      <c r="F499" s="6"/>
      <c r="J499" s="4"/>
    </row>
    <row r="500" spans="6:10" x14ac:dyDescent="0.25">
      <c r="F500" s="6"/>
      <c r="J500" s="4"/>
    </row>
    <row r="501" spans="6:10" x14ac:dyDescent="0.25">
      <c r="F501" s="6"/>
      <c r="J501" s="4"/>
    </row>
    <row r="502" spans="6:10" x14ac:dyDescent="0.25">
      <c r="F502" s="6"/>
      <c r="J502" s="4"/>
    </row>
    <row r="503" spans="6:10" x14ac:dyDescent="0.25">
      <c r="F503" s="6"/>
      <c r="J503" s="4"/>
    </row>
    <row r="504" spans="6:10" x14ac:dyDescent="0.25">
      <c r="F504" s="6"/>
      <c r="J504" s="4"/>
    </row>
    <row r="505" spans="6:10" x14ac:dyDescent="0.25">
      <c r="F505" s="6"/>
      <c r="J505" s="4"/>
    </row>
    <row r="506" spans="6:10" x14ac:dyDescent="0.25">
      <c r="F506" s="6"/>
      <c r="J506" s="4"/>
    </row>
    <row r="507" spans="6:10" x14ac:dyDescent="0.25">
      <c r="F507" s="6"/>
      <c r="J507" s="4"/>
    </row>
    <row r="508" spans="6:10" x14ac:dyDescent="0.25">
      <c r="F508" s="6"/>
      <c r="J508" s="4"/>
    </row>
    <row r="509" spans="6:10" x14ac:dyDescent="0.25">
      <c r="F509" s="6"/>
      <c r="J509" s="4"/>
    </row>
    <row r="510" spans="6:10" x14ac:dyDescent="0.25">
      <c r="F510" s="6"/>
      <c r="J510" s="4"/>
    </row>
    <row r="511" spans="6:10" x14ac:dyDescent="0.25">
      <c r="F511" s="6"/>
      <c r="J511" s="4"/>
    </row>
    <row r="512" spans="6:10" x14ac:dyDescent="0.25">
      <c r="F512" s="6"/>
      <c r="J512" s="4"/>
    </row>
    <row r="513" spans="6:10" x14ac:dyDescent="0.25">
      <c r="F513" s="6"/>
      <c r="J513" s="4"/>
    </row>
    <row r="514" spans="6:10" x14ac:dyDescent="0.25">
      <c r="F514" s="6"/>
      <c r="J514" s="4"/>
    </row>
    <row r="515" spans="6:10" x14ac:dyDescent="0.25">
      <c r="F515" s="6"/>
      <c r="J515" s="4"/>
    </row>
    <row r="516" spans="6:10" x14ac:dyDescent="0.25">
      <c r="F516" s="6"/>
      <c r="J516" s="4"/>
    </row>
    <row r="517" spans="6:10" x14ac:dyDescent="0.25">
      <c r="F517" s="6"/>
      <c r="J517" s="4"/>
    </row>
    <row r="518" spans="6:10" x14ac:dyDescent="0.25">
      <c r="F518" s="6"/>
      <c r="J518" s="4"/>
    </row>
    <row r="519" spans="6:10" x14ac:dyDescent="0.25">
      <c r="F519" s="6"/>
      <c r="J519" s="4"/>
    </row>
    <row r="520" spans="6:10" x14ac:dyDescent="0.25">
      <c r="F520" s="6"/>
      <c r="J520" s="4"/>
    </row>
    <row r="521" spans="6:10" x14ac:dyDescent="0.25">
      <c r="F521" s="6"/>
      <c r="J521" s="4"/>
    </row>
    <row r="522" spans="6:10" x14ac:dyDescent="0.25">
      <c r="F522" s="6"/>
      <c r="J522" s="4"/>
    </row>
    <row r="523" spans="6:10" x14ac:dyDescent="0.25">
      <c r="F523" s="6"/>
      <c r="J523" s="4"/>
    </row>
    <row r="524" spans="6:10" x14ac:dyDescent="0.25">
      <c r="F524" s="6"/>
      <c r="J524" s="4"/>
    </row>
    <row r="525" spans="6:10" x14ac:dyDescent="0.25">
      <c r="F525" s="6"/>
      <c r="J525" s="4"/>
    </row>
    <row r="526" spans="6:10" x14ac:dyDescent="0.25">
      <c r="F526" s="6"/>
      <c r="J526" s="4"/>
    </row>
    <row r="527" spans="6:10" x14ac:dyDescent="0.25">
      <c r="F527" s="6"/>
      <c r="J527" s="4"/>
    </row>
    <row r="528" spans="6:10" x14ac:dyDescent="0.25">
      <c r="F528" s="6"/>
      <c r="J528" s="4"/>
    </row>
    <row r="529" spans="6:10" x14ac:dyDescent="0.25">
      <c r="F529" s="6"/>
      <c r="J529" s="4"/>
    </row>
    <row r="530" spans="6:10" x14ac:dyDescent="0.25">
      <c r="F530" s="6"/>
      <c r="J530" s="4"/>
    </row>
    <row r="531" spans="6:10" x14ac:dyDescent="0.25">
      <c r="J531" s="4"/>
    </row>
    <row r="532" spans="6:10" x14ac:dyDescent="0.25">
      <c r="J532" s="4"/>
    </row>
    <row r="533" spans="6:10" x14ac:dyDescent="0.25">
      <c r="J533" s="4"/>
    </row>
    <row r="534" spans="6:10" x14ac:dyDescent="0.25">
      <c r="J534" s="4"/>
    </row>
  </sheetData>
  <mergeCells count="306">
    <mergeCell ref="H4:S4"/>
    <mergeCell ref="H3:S3"/>
    <mergeCell ref="H2:S2"/>
    <mergeCell ref="H1:S1"/>
    <mergeCell ref="S10:S493"/>
    <mergeCell ref="S8:S9"/>
    <mergeCell ref="O100:O119"/>
    <mergeCell ref="P100:P119"/>
    <mergeCell ref="R8:R9"/>
    <mergeCell ref="Q188:Q212"/>
    <mergeCell ref="Q213:Q480"/>
    <mergeCell ref="Q481:Q483"/>
    <mergeCell ref="R481:R493"/>
    <mergeCell ref="R10:R480"/>
    <mergeCell ref="O484:O486"/>
    <mergeCell ref="P484:P486"/>
    <mergeCell ref="P88:P99"/>
    <mergeCell ref="P69:P82"/>
    <mergeCell ref="K481:K482"/>
    <mergeCell ref="L481:L482"/>
    <mergeCell ref="M481:M482"/>
    <mergeCell ref="N481:N482"/>
    <mergeCell ref="O481:O482"/>
    <mergeCell ref="P481:P482"/>
    <mergeCell ref="Q484:Q489"/>
    <mergeCell ref="Q490:Q493"/>
    <mergeCell ref="K491:K493"/>
    <mergeCell ref="L491:L493"/>
    <mergeCell ref="M491:M493"/>
    <mergeCell ref="N491:N493"/>
    <mergeCell ref="O491:O493"/>
    <mergeCell ref="P491:P493"/>
    <mergeCell ref="K487:K489"/>
    <mergeCell ref="L487:L489"/>
    <mergeCell ref="M487:M489"/>
    <mergeCell ref="N487:N489"/>
    <mergeCell ref="O487:O489"/>
    <mergeCell ref="P487:P489"/>
    <mergeCell ref="K484:K486"/>
    <mergeCell ref="L484:L486"/>
    <mergeCell ref="M484:M486"/>
    <mergeCell ref="N484:N486"/>
    <mergeCell ref="K442:K480"/>
    <mergeCell ref="L442:L480"/>
    <mergeCell ref="M442:M480"/>
    <mergeCell ref="N442:N480"/>
    <mergeCell ref="O442:O480"/>
    <mergeCell ref="P442:P480"/>
    <mergeCell ref="K401:K441"/>
    <mergeCell ref="L401:L441"/>
    <mergeCell ref="M401:M441"/>
    <mergeCell ref="N401:N441"/>
    <mergeCell ref="O401:O441"/>
    <mergeCell ref="P401:P441"/>
    <mergeCell ref="K359:K400"/>
    <mergeCell ref="L359:L400"/>
    <mergeCell ref="M359:M400"/>
    <mergeCell ref="N359:N400"/>
    <mergeCell ref="O359:O400"/>
    <mergeCell ref="P359:P400"/>
    <mergeCell ref="K347:K358"/>
    <mergeCell ref="L347:L358"/>
    <mergeCell ref="M347:M358"/>
    <mergeCell ref="N347:N358"/>
    <mergeCell ref="O347:O358"/>
    <mergeCell ref="P347:P358"/>
    <mergeCell ref="K343:K346"/>
    <mergeCell ref="L343:L346"/>
    <mergeCell ref="M343:M346"/>
    <mergeCell ref="N343:N346"/>
    <mergeCell ref="O343:O346"/>
    <mergeCell ref="P343:P346"/>
    <mergeCell ref="K311:K342"/>
    <mergeCell ref="L311:L342"/>
    <mergeCell ref="M311:M342"/>
    <mergeCell ref="N311:N342"/>
    <mergeCell ref="O311:O342"/>
    <mergeCell ref="P311:P342"/>
    <mergeCell ref="K305:K309"/>
    <mergeCell ref="L305:L309"/>
    <mergeCell ref="M305:M309"/>
    <mergeCell ref="N305:N309"/>
    <mergeCell ref="O305:O309"/>
    <mergeCell ref="P305:P309"/>
    <mergeCell ref="K289:K304"/>
    <mergeCell ref="L289:L304"/>
    <mergeCell ref="M289:M304"/>
    <mergeCell ref="N289:N304"/>
    <mergeCell ref="O289:O304"/>
    <mergeCell ref="P289:P304"/>
    <mergeCell ref="K213:K288"/>
    <mergeCell ref="L213:L288"/>
    <mergeCell ref="M213:M288"/>
    <mergeCell ref="N213:N288"/>
    <mergeCell ref="O213:O288"/>
    <mergeCell ref="P213:P288"/>
    <mergeCell ref="K198:K207"/>
    <mergeCell ref="L198:L207"/>
    <mergeCell ref="M198:M207"/>
    <mergeCell ref="N198:N207"/>
    <mergeCell ref="O198:O207"/>
    <mergeCell ref="P198:P207"/>
    <mergeCell ref="K192:K195"/>
    <mergeCell ref="L192:L195"/>
    <mergeCell ref="M192:M195"/>
    <mergeCell ref="N192:N195"/>
    <mergeCell ref="O192:O195"/>
    <mergeCell ref="P192:P195"/>
    <mergeCell ref="K188:K191"/>
    <mergeCell ref="L188:L191"/>
    <mergeCell ref="M188:M191"/>
    <mergeCell ref="N188:N191"/>
    <mergeCell ref="O188:O191"/>
    <mergeCell ref="P188:P191"/>
    <mergeCell ref="K159:K187"/>
    <mergeCell ref="L159:L187"/>
    <mergeCell ref="M159:M187"/>
    <mergeCell ref="N159:N187"/>
    <mergeCell ref="O159:O187"/>
    <mergeCell ref="P159:P187"/>
    <mergeCell ref="K120:K158"/>
    <mergeCell ref="L120:L158"/>
    <mergeCell ref="M120:M158"/>
    <mergeCell ref="N120:N158"/>
    <mergeCell ref="O120:O158"/>
    <mergeCell ref="P120:P158"/>
    <mergeCell ref="K100:K119"/>
    <mergeCell ref="L100:L119"/>
    <mergeCell ref="M100:M119"/>
    <mergeCell ref="N100:N119"/>
    <mergeCell ref="K88:K99"/>
    <mergeCell ref="L88:L99"/>
    <mergeCell ref="M88:M99"/>
    <mergeCell ref="N88:N99"/>
    <mergeCell ref="O88:O99"/>
    <mergeCell ref="O62:O68"/>
    <mergeCell ref="P62:P68"/>
    <mergeCell ref="K83:K87"/>
    <mergeCell ref="L83:L87"/>
    <mergeCell ref="M83:M87"/>
    <mergeCell ref="N83:N87"/>
    <mergeCell ref="O83:O87"/>
    <mergeCell ref="P83:P87"/>
    <mergeCell ref="K69:K82"/>
    <mergeCell ref="L69:L82"/>
    <mergeCell ref="M69:M82"/>
    <mergeCell ref="N69:N82"/>
    <mergeCell ref="O69:O82"/>
    <mergeCell ref="Q8:Q9"/>
    <mergeCell ref="Q10:Q12"/>
    <mergeCell ref="Q13:Q187"/>
    <mergeCell ref="L47:L48"/>
    <mergeCell ref="M47:M48"/>
    <mergeCell ref="N47:N48"/>
    <mergeCell ref="O47:O48"/>
    <mergeCell ref="P47:P48"/>
    <mergeCell ref="L49:L51"/>
    <mergeCell ref="M49:M51"/>
    <mergeCell ref="L28:L43"/>
    <mergeCell ref="M28:M43"/>
    <mergeCell ref="N28:N43"/>
    <mergeCell ref="O28:O43"/>
    <mergeCell ref="P28:P43"/>
    <mergeCell ref="L44:L45"/>
    <mergeCell ref="L59:L60"/>
    <mergeCell ref="M59:M60"/>
    <mergeCell ref="N59:N60"/>
    <mergeCell ref="O59:O60"/>
    <mergeCell ref="P59:P60"/>
    <mergeCell ref="L62:L68"/>
    <mergeCell ref="M62:M68"/>
    <mergeCell ref="N62:N68"/>
    <mergeCell ref="P16:P27"/>
    <mergeCell ref="K16:K27"/>
    <mergeCell ref="N49:N51"/>
    <mergeCell ref="O49:O51"/>
    <mergeCell ref="P49:P51"/>
    <mergeCell ref="L52:L58"/>
    <mergeCell ref="M52:M58"/>
    <mergeCell ref="N52:N58"/>
    <mergeCell ref="O52:O58"/>
    <mergeCell ref="P52:P58"/>
    <mergeCell ref="H484:H486"/>
    <mergeCell ref="H487:H489"/>
    <mergeCell ref="H491:H493"/>
    <mergeCell ref="A10:A493"/>
    <mergeCell ref="B481:B493"/>
    <mergeCell ref="B5:B9"/>
    <mergeCell ref="A5:A9"/>
    <mergeCell ref="H8:H9"/>
    <mergeCell ref="D11:E11"/>
    <mergeCell ref="D484:D486"/>
    <mergeCell ref="D487:D489"/>
    <mergeCell ref="C484:C489"/>
    <mergeCell ref="C490:C493"/>
    <mergeCell ref="D490:E490"/>
    <mergeCell ref="D491:E493"/>
    <mergeCell ref="D61:E61"/>
    <mergeCell ref="D62:E68"/>
    <mergeCell ref="D69:E82"/>
    <mergeCell ref="D83:E87"/>
    <mergeCell ref="D12:E12"/>
    <mergeCell ref="H7:S7"/>
    <mergeCell ref="H6:S6"/>
    <mergeCell ref="H5:S5"/>
    <mergeCell ref="H311:H342"/>
    <mergeCell ref="D311:E342"/>
    <mergeCell ref="D310:E310"/>
    <mergeCell ref="D88:E99"/>
    <mergeCell ref="D100:E119"/>
    <mergeCell ref="D192:E195"/>
    <mergeCell ref="D188:E191"/>
    <mergeCell ref="D159:E187"/>
    <mergeCell ref="C13:C187"/>
    <mergeCell ref="D13:E13"/>
    <mergeCell ref="D14:E14"/>
    <mergeCell ref="D15:E15"/>
    <mergeCell ref="D16:E27"/>
    <mergeCell ref="D28:E43"/>
    <mergeCell ref="D44:E45"/>
    <mergeCell ref="H401:H441"/>
    <mergeCell ref="H442:H480"/>
    <mergeCell ref="C481:C483"/>
    <mergeCell ref="D481:D482"/>
    <mergeCell ref="D442:E480"/>
    <mergeCell ref="D401:E441"/>
    <mergeCell ref="H481:H482"/>
    <mergeCell ref="H343:H346"/>
    <mergeCell ref="H347:H358"/>
    <mergeCell ref="H359:H400"/>
    <mergeCell ref="D359:E400"/>
    <mergeCell ref="D347:E358"/>
    <mergeCell ref="D343:E346"/>
    <mergeCell ref="A1:G4"/>
    <mergeCell ref="H62:H68"/>
    <mergeCell ref="C188:C212"/>
    <mergeCell ref="D305:E309"/>
    <mergeCell ref="D289:E304"/>
    <mergeCell ref="H192:H195"/>
    <mergeCell ref="H198:H207"/>
    <mergeCell ref="F209:F212"/>
    <mergeCell ref="H213:H288"/>
    <mergeCell ref="D213:E288"/>
    <mergeCell ref="D212:E212"/>
    <mergeCell ref="D211:E211"/>
    <mergeCell ref="D210:E210"/>
    <mergeCell ref="D209:E209"/>
    <mergeCell ref="D208:E208"/>
    <mergeCell ref="D198:E207"/>
    <mergeCell ref="D197:E197"/>
    <mergeCell ref="D196:E196"/>
    <mergeCell ref="H289:H304"/>
    <mergeCell ref="H305:H309"/>
    <mergeCell ref="C10:C12"/>
    <mergeCell ref="F5:G8"/>
    <mergeCell ref="H16:H27"/>
    <mergeCell ref="H120:H158"/>
    <mergeCell ref="H159:H187"/>
    <mergeCell ref="H188:H191"/>
    <mergeCell ref="D120:E158"/>
    <mergeCell ref="H83:H87"/>
    <mergeCell ref="H88:H99"/>
    <mergeCell ref="H100:H119"/>
    <mergeCell ref="M8:M9"/>
    <mergeCell ref="N8:N9"/>
    <mergeCell ref="O8:O9"/>
    <mergeCell ref="P8:P9"/>
    <mergeCell ref="D10:E10"/>
    <mergeCell ref="M44:M45"/>
    <mergeCell ref="N44:N45"/>
    <mergeCell ref="O44:O45"/>
    <mergeCell ref="P44:P45"/>
    <mergeCell ref="L16:L27"/>
    <mergeCell ref="M16:M27"/>
    <mergeCell ref="N16:N27"/>
    <mergeCell ref="O16:O27"/>
    <mergeCell ref="H49:H51"/>
    <mergeCell ref="H52:H58"/>
    <mergeCell ref="H59:H60"/>
    <mergeCell ref="D49:E51"/>
    <mergeCell ref="D52:E58"/>
    <mergeCell ref="D59:E60"/>
    <mergeCell ref="H28:H43"/>
    <mergeCell ref="H44:H45"/>
    <mergeCell ref="H47:H48"/>
    <mergeCell ref="C213:C480"/>
    <mergeCell ref="B11:B480"/>
    <mergeCell ref="I8:I9"/>
    <mergeCell ref="J8:J9"/>
    <mergeCell ref="K8:K9"/>
    <mergeCell ref="L8:L9"/>
    <mergeCell ref="I188:I191"/>
    <mergeCell ref="J188:J191"/>
    <mergeCell ref="J192:J195"/>
    <mergeCell ref="I192:I195"/>
    <mergeCell ref="K62:K68"/>
    <mergeCell ref="H69:H82"/>
    <mergeCell ref="C5:E8"/>
    <mergeCell ref="D46:E46"/>
    <mergeCell ref="D47:E48"/>
    <mergeCell ref="K28:K43"/>
    <mergeCell ref="K44:K45"/>
    <mergeCell ref="K47:K48"/>
    <mergeCell ref="K49:K51"/>
    <mergeCell ref="K52:K58"/>
    <mergeCell ref="K59:K60"/>
  </mergeCells>
  <dataValidations count="6">
    <dataValidation allowBlank="1" showInputMessage="1" showErrorMessage="1" promptTitle="NOTA:" prompt="Generación de electricidad a partir de combustibles fósiles" sqref="D10 F10"/>
    <dataValidation allowBlank="1" showInputMessage="1" showErrorMessage="1" promptTitle="NOTA:" prompt="Se consideran las actividades en relación a la fabricación y servicios de productos de cartón y papel, así como los derivados de impresos" sqref="D16"/>
    <dataValidation allowBlank="1" showInputMessage="1" showErrorMessage="1" promptTitle="NOTA:" prompt="Se consideraron actividades de elaboración de alimentos y bebidas. " sqref="F39:G45 D28"/>
    <dataValidation allowBlank="1" showInputMessage="1" showErrorMessage="1" promptTitle="NOTA:" prompt="Se consideraron actividades de comercio al por mayor y menor de carne de aves  " sqref="F50:G50 D47"/>
    <dataValidation allowBlank="1" showInputMessage="1" showErrorMessage="1" promptTitle="NOTA:" prompt="Se consideraron actividades de comercio al por mayor y menor de otros alimentos y de entrega inmediata." sqref="F51:G51 D49"/>
    <dataValidation allowBlank="1" showInputMessage="1" showErrorMessage="1" promptTitle="Nota:" prompt="Se estandariza el valor de Pachuca para los municipios que forman parte a las Zonas Metropolitanas, ha excepción de Tula de Allende. " sqref="D490"/>
  </dataValidation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2024-06-18T20:47:00Z</dcterms:modified>
</cp:coreProperties>
</file>