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\Downloads\"/>
    </mc:Choice>
  </mc:AlternateContent>
  <bookViews>
    <workbookView xWindow="0" yWindow="0" windowWidth="20490" windowHeight="7500"/>
  </bookViews>
  <sheets>
    <sheet name="Base General. " sheetId="1" r:id="rId1"/>
  </sheets>
  <calcPr calcId="162913"/>
  <extLst>
    <ext uri="GoogleSheetsCustomDataVersion2">
      <go:sheetsCustomData xmlns:go="http://customooxmlschemas.google.com/" r:id="rId5" roundtripDataChecksum="LTA2Wruuir/XBhRv4gAKkS6jwr5dgpC5hnhFd89ixWQ="/>
    </ext>
  </extLst>
</workbook>
</file>

<file path=xl/calcChain.xml><?xml version="1.0" encoding="utf-8"?>
<calcChain xmlns="http://schemas.openxmlformats.org/spreadsheetml/2006/main">
  <c r="S10" i="1" l="1"/>
  <c r="J401" i="1"/>
  <c r="J442" i="1"/>
  <c r="J481" i="1"/>
  <c r="J359" i="1"/>
  <c r="H401" i="1"/>
  <c r="J491" i="1"/>
  <c r="K491" i="1" s="1"/>
  <c r="H491" i="1"/>
  <c r="J490" i="1"/>
  <c r="K490" i="1" s="1"/>
  <c r="H490" i="1"/>
  <c r="H487" i="1"/>
  <c r="J487" i="1" s="1"/>
  <c r="K487" i="1" s="1"/>
  <c r="K484" i="1"/>
  <c r="H484" i="1"/>
  <c r="J484" i="1" s="1"/>
  <c r="J483" i="1"/>
  <c r="K483" i="1" s="1"/>
  <c r="H483" i="1"/>
  <c r="K481" i="1"/>
  <c r="H481" i="1"/>
  <c r="N442" i="1"/>
  <c r="O442" i="1" s="1"/>
  <c r="Q442" i="1" s="1"/>
  <c r="M442" i="1"/>
  <c r="L442" i="1"/>
  <c r="H442" i="1"/>
  <c r="K401" i="1"/>
  <c r="N401" i="1" s="1"/>
  <c r="O401" i="1" s="1"/>
  <c r="Q401" i="1" s="1"/>
  <c r="R213" i="1" s="1"/>
  <c r="H359" i="1"/>
  <c r="K359" i="1" s="1"/>
  <c r="M359" i="1" s="1"/>
  <c r="N347" i="1"/>
  <c r="O347" i="1" s="1"/>
  <c r="J347" i="1"/>
  <c r="K347" i="1" s="1"/>
  <c r="H347" i="1"/>
  <c r="K343" i="1"/>
  <c r="J343" i="1"/>
  <c r="H343" i="1"/>
  <c r="P311" i="1"/>
  <c r="L311" i="1"/>
  <c r="K311" i="1"/>
  <c r="N311" i="1" s="1"/>
  <c r="O311" i="1" s="1"/>
  <c r="Q311" i="1" s="1"/>
  <c r="J311" i="1"/>
  <c r="H311" i="1"/>
  <c r="H310" i="1"/>
  <c r="J310" i="1" s="1"/>
  <c r="K310" i="1" s="1"/>
  <c r="J305" i="1"/>
  <c r="K305" i="1" s="1"/>
  <c r="N305" i="1" s="1"/>
  <c r="O305" i="1" s="1"/>
  <c r="H305" i="1"/>
  <c r="K289" i="1"/>
  <c r="J289" i="1"/>
  <c r="H289" i="1"/>
  <c r="H213" i="1"/>
  <c r="J213" i="1" s="1"/>
  <c r="K213" i="1" s="1"/>
  <c r="M213" i="1" s="1"/>
  <c r="J212" i="1"/>
  <c r="K212" i="1" s="1"/>
  <c r="H212" i="1"/>
  <c r="K211" i="1"/>
  <c r="J211" i="1"/>
  <c r="H211" i="1"/>
  <c r="P210" i="1"/>
  <c r="L210" i="1"/>
  <c r="K210" i="1"/>
  <c r="N210" i="1" s="1"/>
  <c r="O210" i="1" s="1"/>
  <c r="Q210" i="1" s="1"/>
  <c r="J210" i="1"/>
  <c r="H210" i="1"/>
  <c r="H209" i="1"/>
  <c r="J209" i="1" s="1"/>
  <c r="K209" i="1" s="1"/>
  <c r="M209" i="1" s="1"/>
  <c r="N208" i="1"/>
  <c r="O208" i="1" s="1"/>
  <c r="J208" i="1"/>
  <c r="K208" i="1" s="1"/>
  <c r="H208" i="1"/>
  <c r="K198" i="1"/>
  <c r="J198" i="1"/>
  <c r="H198" i="1"/>
  <c r="P197" i="1"/>
  <c r="L197" i="1"/>
  <c r="K197" i="1"/>
  <c r="N197" i="1" s="1"/>
  <c r="O197" i="1" s="1"/>
  <c r="Q197" i="1" s="1"/>
  <c r="J197" i="1"/>
  <c r="P196" i="1"/>
  <c r="L196" i="1"/>
  <c r="K196" i="1"/>
  <c r="N196" i="1" s="1"/>
  <c r="O196" i="1" s="1"/>
  <c r="Q196" i="1" s="1"/>
  <c r="J196" i="1"/>
  <c r="P192" i="1"/>
  <c r="L192" i="1"/>
  <c r="K192" i="1"/>
  <c r="N192" i="1" s="1"/>
  <c r="O192" i="1" s="1"/>
  <c r="Q192" i="1" s="1"/>
  <c r="J192" i="1"/>
  <c r="H192" i="1"/>
  <c r="J188" i="1"/>
  <c r="K188" i="1" s="1"/>
  <c r="H188" i="1"/>
  <c r="H159" i="1"/>
  <c r="J159" i="1" s="1"/>
  <c r="K159" i="1" s="1"/>
  <c r="L120" i="1"/>
  <c r="J120" i="1"/>
  <c r="K120" i="1" s="1"/>
  <c r="H120" i="1"/>
  <c r="M100" i="1"/>
  <c r="H100" i="1"/>
  <c r="J100" i="1" s="1"/>
  <c r="K100" i="1" s="1"/>
  <c r="J88" i="1"/>
  <c r="K88" i="1" s="1"/>
  <c r="N88" i="1" s="1"/>
  <c r="O88" i="1" s="1"/>
  <c r="H88" i="1"/>
  <c r="H83" i="1"/>
  <c r="J83" i="1" s="1"/>
  <c r="K83" i="1" s="1"/>
  <c r="J69" i="1"/>
  <c r="K69" i="1" s="1"/>
  <c r="H69" i="1"/>
  <c r="H62" i="1"/>
  <c r="J62" i="1" s="1"/>
  <c r="K62" i="1" s="1"/>
  <c r="J61" i="1"/>
  <c r="K61" i="1" s="1"/>
  <c r="H61" i="1"/>
  <c r="H59" i="1"/>
  <c r="J59" i="1" s="1"/>
  <c r="K59" i="1" s="1"/>
  <c r="J52" i="1"/>
  <c r="K52" i="1" s="1"/>
  <c r="H52" i="1"/>
  <c r="H49" i="1"/>
  <c r="J49" i="1" s="1"/>
  <c r="K49" i="1" s="1"/>
  <c r="M49" i="1" s="1"/>
  <c r="N47" i="1"/>
  <c r="O47" i="1" s="1"/>
  <c r="J47" i="1"/>
  <c r="K47" i="1" s="1"/>
  <c r="H47" i="1"/>
  <c r="K46" i="1"/>
  <c r="H46" i="1"/>
  <c r="J46" i="1" s="1"/>
  <c r="H44" i="1"/>
  <c r="J44" i="1" s="1"/>
  <c r="K44" i="1" s="1"/>
  <c r="L44" i="1" s="1"/>
  <c r="H28" i="1"/>
  <c r="J28" i="1" s="1"/>
  <c r="K28" i="1" s="1"/>
  <c r="M28" i="1" s="1"/>
  <c r="N16" i="1"/>
  <c r="O16" i="1" s="1"/>
  <c r="J16" i="1"/>
  <c r="K16" i="1" s="1"/>
  <c r="H16" i="1"/>
  <c r="J15" i="1"/>
  <c r="K15" i="1" s="1"/>
  <c r="H15" i="1"/>
  <c r="H14" i="1"/>
  <c r="J14" i="1" s="1"/>
  <c r="K14" i="1" s="1"/>
  <c r="H13" i="1"/>
  <c r="J13" i="1" s="1"/>
  <c r="K13" i="1" s="1"/>
  <c r="H12" i="1"/>
  <c r="J12" i="1" s="1"/>
  <c r="K12" i="1" s="1"/>
  <c r="H11" i="1"/>
  <c r="J11" i="1" s="1"/>
  <c r="K11" i="1" s="1"/>
  <c r="H10" i="1"/>
  <c r="J10" i="1" s="1"/>
  <c r="K10" i="1" s="1"/>
  <c r="L401" i="1" l="1"/>
  <c r="P401" i="1"/>
  <c r="L14" i="1"/>
  <c r="N14" i="1"/>
  <c r="O14" i="1" s="1"/>
  <c r="M14" i="1"/>
  <c r="Q88" i="1"/>
  <c r="P88" i="1"/>
  <c r="Q305" i="1"/>
  <c r="P305" i="1"/>
  <c r="L11" i="1"/>
  <c r="N11" i="1"/>
  <c r="O11" i="1" s="1"/>
  <c r="M11" i="1"/>
  <c r="N13" i="1"/>
  <c r="O13" i="1" s="1"/>
  <c r="L13" i="1"/>
  <c r="M13" i="1"/>
  <c r="L10" i="1"/>
  <c r="M10" i="1"/>
  <c r="N10" i="1"/>
  <c r="O10" i="1" s="1"/>
  <c r="N59" i="1"/>
  <c r="O59" i="1" s="1"/>
  <c r="M59" i="1"/>
  <c r="L59" i="1"/>
  <c r="M12" i="1"/>
  <c r="L12" i="1"/>
  <c r="N12" i="1"/>
  <c r="O12" i="1" s="1"/>
  <c r="N15" i="1"/>
  <c r="O15" i="1" s="1"/>
  <c r="M15" i="1"/>
  <c r="L15" i="1"/>
  <c r="N83" i="1"/>
  <c r="O83" i="1" s="1"/>
  <c r="M83" i="1"/>
  <c r="L83" i="1"/>
  <c r="N159" i="1"/>
  <c r="O159" i="1" s="1"/>
  <c r="M159" i="1"/>
  <c r="L159" i="1"/>
  <c r="Q16" i="1"/>
  <c r="P16" i="1"/>
  <c r="Q47" i="1"/>
  <c r="P47" i="1"/>
  <c r="N198" i="1"/>
  <c r="O198" i="1" s="1"/>
  <c r="M198" i="1"/>
  <c r="L198" i="1"/>
  <c r="Q208" i="1"/>
  <c r="P208" i="1"/>
  <c r="N484" i="1"/>
  <c r="O484" i="1" s="1"/>
  <c r="M484" i="1"/>
  <c r="L484" i="1"/>
  <c r="N52" i="1"/>
  <c r="O52" i="1" s="1"/>
  <c r="M52" i="1"/>
  <c r="N289" i="1"/>
  <c r="O289" i="1" s="1"/>
  <c r="M289" i="1"/>
  <c r="L289" i="1"/>
  <c r="L52" i="1"/>
  <c r="L62" i="1"/>
  <c r="N62" i="1"/>
  <c r="O62" i="1" s="1"/>
  <c r="N69" i="1"/>
  <c r="O69" i="1" s="1"/>
  <c r="M69" i="1"/>
  <c r="M188" i="1"/>
  <c r="L188" i="1"/>
  <c r="M212" i="1"/>
  <c r="L212" i="1"/>
  <c r="L310" i="1"/>
  <c r="N310" i="1"/>
  <c r="O310" i="1" s="1"/>
  <c r="P442" i="1"/>
  <c r="L487" i="1"/>
  <c r="N487" i="1"/>
  <c r="O487" i="1" s="1"/>
  <c r="N490" i="1"/>
  <c r="O490" i="1" s="1"/>
  <c r="M490" i="1"/>
  <c r="M491" i="1"/>
  <c r="L491" i="1"/>
  <c r="N44" i="1"/>
  <c r="O44" i="1" s="1"/>
  <c r="M44" i="1"/>
  <c r="N46" i="1"/>
  <c r="O46" i="1" s="1"/>
  <c r="M46" i="1"/>
  <c r="L46" i="1"/>
  <c r="M61" i="1"/>
  <c r="L61" i="1"/>
  <c r="L213" i="1"/>
  <c r="N213" i="1"/>
  <c r="O213" i="1" s="1"/>
  <c r="M305" i="1"/>
  <c r="L305" i="1"/>
  <c r="N343" i="1"/>
  <c r="O343" i="1" s="1"/>
  <c r="M343" i="1"/>
  <c r="L343" i="1"/>
  <c r="Q347" i="1"/>
  <c r="P347" i="1"/>
  <c r="N481" i="1"/>
  <c r="O481" i="1" s="1"/>
  <c r="M481" i="1"/>
  <c r="L481" i="1"/>
  <c r="N483" i="1"/>
  <c r="O483" i="1" s="1"/>
  <c r="M483" i="1"/>
  <c r="L28" i="1"/>
  <c r="N28" i="1"/>
  <c r="O28" i="1" s="1"/>
  <c r="L49" i="1"/>
  <c r="N49" i="1"/>
  <c r="O49" i="1" s="1"/>
  <c r="N61" i="1"/>
  <c r="O61" i="1" s="1"/>
  <c r="M88" i="1"/>
  <c r="L88" i="1"/>
  <c r="L209" i="1"/>
  <c r="N209" i="1"/>
  <c r="O209" i="1" s="1"/>
  <c r="L359" i="1"/>
  <c r="N359" i="1"/>
  <c r="O359" i="1" s="1"/>
  <c r="L483" i="1"/>
  <c r="M16" i="1"/>
  <c r="L16" i="1"/>
  <c r="M47" i="1"/>
  <c r="L47" i="1"/>
  <c r="M62" i="1"/>
  <c r="L69" i="1"/>
  <c r="L100" i="1"/>
  <c r="N100" i="1"/>
  <c r="O100" i="1" s="1"/>
  <c r="N120" i="1"/>
  <c r="O120" i="1" s="1"/>
  <c r="M120" i="1"/>
  <c r="N188" i="1"/>
  <c r="O188" i="1" s="1"/>
  <c r="M208" i="1"/>
  <c r="L208" i="1"/>
  <c r="N211" i="1"/>
  <c r="O211" i="1" s="1"/>
  <c r="M211" i="1"/>
  <c r="L211" i="1"/>
  <c r="N212" i="1"/>
  <c r="O212" i="1" s="1"/>
  <c r="M310" i="1"/>
  <c r="M347" i="1"/>
  <c r="L347" i="1"/>
  <c r="M487" i="1"/>
  <c r="L490" i="1"/>
  <c r="N491" i="1"/>
  <c r="O491" i="1" s="1"/>
  <c r="M192" i="1"/>
  <c r="M196" i="1"/>
  <c r="M197" i="1"/>
  <c r="M210" i="1"/>
  <c r="M311" i="1"/>
  <c r="M401" i="1"/>
  <c r="Q120" i="1" l="1"/>
  <c r="P120" i="1"/>
  <c r="Q61" i="1"/>
  <c r="P61" i="1"/>
  <c r="Q52" i="1"/>
  <c r="P52" i="1"/>
  <c r="P10" i="1"/>
  <c r="Q10" i="1"/>
  <c r="R10" i="1" s="1"/>
  <c r="P100" i="1"/>
  <c r="Q100" i="1"/>
  <c r="P213" i="1"/>
  <c r="Q213" i="1"/>
  <c r="Q44" i="1"/>
  <c r="P44" i="1"/>
  <c r="P310" i="1"/>
  <c r="Q310" i="1"/>
  <c r="Q15" i="1"/>
  <c r="P15" i="1"/>
  <c r="Q13" i="1"/>
  <c r="P13" i="1"/>
  <c r="Q491" i="1"/>
  <c r="P491" i="1"/>
  <c r="Q188" i="1"/>
  <c r="P188" i="1"/>
  <c r="P359" i="1"/>
  <c r="Q359" i="1"/>
  <c r="Q483" i="1"/>
  <c r="P483" i="1"/>
  <c r="Q343" i="1"/>
  <c r="P343" i="1"/>
  <c r="P487" i="1"/>
  <c r="Q487" i="1"/>
  <c r="Q289" i="1"/>
  <c r="P289" i="1"/>
  <c r="Q83" i="1"/>
  <c r="P83" i="1"/>
  <c r="Q12" i="1"/>
  <c r="P12" i="1"/>
  <c r="P14" i="1"/>
  <c r="Q14" i="1"/>
  <c r="Q212" i="1"/>
  <c r="P212" i="1"/>
  <c r="P209" i="1"/>
  <c r="Q209" i="1"/>
  <c r="Q69" i="1"/>
  <c r="P69" i="1"/>
  <c r="Q198" i="1"/>
  <c r="P198" i="1"/>
  <c r="P49" i="1"/>
  <c r="Q49" i="1"/>
  <c r="Q481" i="1"/>
  <c r="R481" i="1" s="1"/>
  <c r="P481" i="1"/>
  <c r="Q490" i="1"/>
  <c r="R490" i="1" s="1"/>
  <c r="P490" i="1"/>
  <c r="P62" i="1"/>
  <c r="Q62" i="1"/>
  <c r="Q211" i="1"/>
  <c r="P211" i="1"/>
  <c r="P28" i="1"/>
  <c r="Q28" i="1"/>
  <c r="Q46" i="1"/>
  <c r="P46" i="1"/>
  <c r="Q484" i="1"/>
  <c r="P484" i="1"/>
  <c r="Q159" i="1"/>
  <c r="P159" i="1"/>
  <c r="Q59" i="1"/>
  <c r="P59" i="1"/>
  <c r="P11" i="1"/>
  <c r="Q11" i="1"/>
  <c r="R188" i="1" l="1"/>
  <c r="R13" i="1"/>
  <c r="U10" i="1" s="1"/>
  <c r="R484" i="1"/>
  <c r="S481" i="1" s="1"/>
</calcChain>
</file>

<file path=xl/sharedStrings.xml><?xml version="1.0" encoding="utf-8"?>
<sst xmlns="http://schemas.openxmlformats.org/spreadsheetml/2006/main" count="570" uniqueCount="562">
  <si>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</si>
  <si>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</si>
  <si>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</si>
  <si>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</si>
  <si>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 xml:space="preserve">CATEGORÍA </t>
  </si>
  <si>
    <t>FUENTE</t>
  </si>
  <si>
    <t xml:space="preserve"> SUBFUENTE DE EMISIÓN</t>
  </si>
  <si>
    <r>
      <rPr>
        <b/>
        <sz val="14"/>
        <color theme="1"/>
        <rFont val="Arial"/>
      </rPr>
      <t>Unidades Económicas-</t>
    </r>
    <r>
      <rPr>
        <b/>
        <sz val="9"/>
        <color theme="1"/>
        <rFont val="Arial"/>
      </rPr>
      <t>DENUE-INEGI</t>
    </r>
  </si>
  <si>
    <r>
      <rPr>
        <b/>
        <sz val="14"/>
        <color theme="1"/>
        <rFont val="Arial"/>
      </rPr>
      <t>EMISIONES DE COMPUESTOS Y GASES DEL EFECTO INVERNADERO (TONELADAS Y GIGAGRAMOS CO</t>
    </r>
    <r>
      <rPr>
        <b/>
        <vertAlign val="subscript"/>
        <sz val="14"/>
        <color theme="1"/>
        <rFont val="Arial"/>
      </rPr>
      <t>2</t>
    </r>
    <r>
      <rPr>
        <b/>
        <sz val="14"/>
        <color theme="1"/>
        <rFont val="Arial"/>
      </rPr>
      <t>eq )</t>
    </r>
  </si>
  <si>
    <t>FUENTES DE EMISIONES</t>
  </si>
  <si>
    <t>FUENTES DE EMISIONES Nox</t>
  </si>
  <si>
    <t>Total de Emisiones anuales (GG) por subfuente</t>
  </si>
  <si>
    <t>Total de Emisiones anuales (GG) por Fuente</t>
  </si>
  <si>
    <t>Total de Emisiones de Carbono Negro por Transporte anual (GG)</t>
  </si>
  <si>
    <t>Total de Emisiones anuales (GG) por categoria</t>
  </si>
  <si>
    <t>Total de unidades Municipales por Subfuente</t>
  </si>
  <si>
    <t>FE  NOx kg (1 unidad)</t>
  </si>
  <si>
    <t>NOx kg por Unidades Economicas / Registadas por ayuntamiento</t>
  </si>
  <si>
    <t>Total de Emisiones por UE en KG al Día</t>
  </si>
  <si>
    <t>Total de Emisiones por UE en KG Semanal</t>
  </si>
  <si>
    <t>Total de Emisiones por UE en KG al Mensual</t>
  </si>
  <si>
    <t xml:space="preserve">Total de Emisiones por UE en KG al Anual </t>
  </si>
  <si>
    <t>Total de Emisiones por UE en KG al Anual Con Conversión de Potencial de Calentamiento</t>
  </si>
  <si>
    <t>Total de Emisiones por UE en Toneladas al Anual</t>
  </si>
  <si>
    <t>Total de Emisiones por UE en GG al Anual</t>
  </si>
  <si>
    <t xml:space="preserve">N1 </t>
  </si>
  <si>
    <t>N2</t>
  </si>
  <si>
    <t>N3</t>
  </si>
  <si>
    <t>Clasificación dentro de la subfuente</t>
  </si>
  <si>
    <t>Total de UE por Sub-Subfuente</t>
  </si>
  <si>
    <t>[1] Energía</t>
  </si>
  <si>
    <t>[1A] Actividades de quema del combustible</t>
  </si>
  <si>
    <t>[1A1] Industrias de la energía</t>
  </si>
  <si>
    <t>[1A1a] Actividad principal producción de electricidad y calor</t>
  </si>
  <si>
    <t>Generación de electricidad a partir de combustibles fósiles</t>
  </si>
  <si>
    <t>[1A1b] Refinación del petróleo</t>
  </si>
  <si>
    <t>[1A1c] Manufactura de combustibles sólidos y otras industrias de la energía</t>
  </si>
  <si>
    <t>[1A2] Industrias manufactura y de la construcción</t>
  </si>
  <si>
    <t>[1A2a] Hierro y acero</t>
  </si>
  <si>
    <t>[1A2b] Metales no ferrosos</t>
  </si>
  <si>
    <t>[1A2c] Sustancias químicas</t>
  </si>
  <si>
    <t>[1A2d] Pulpa, papel e imprenta</t>
  </si>
  <si>
    <t>Comercio al por mayor de libros</t>
  </si>
  <si>
    <t>Comercio al por menor de revistas y periódicos</t>
  </si>
  <si>
    <t>Diseño gráfico</t>
  </si>
  <si>
    <t>Diseño y decoración de interiores</t>
  </si>
  <si>
    <t>Distribución de material publicitario</t>
  </si>
  <si>
    <t>Edición de libros</t>
  </si>
  <si>
    <t>Edición de otros materiales integrada con la impresión</t>
  </si>
  <si>
    <t>Fabricación de bolsas de papel y productos celulósicos recubiertos y tratados</t>
  </si>
  <si>
    <t>Fabricación de otros productos de cartón y papel</t>
  </si>
  <si>
    <t>Servicios de dibujo</t>
  </si>
  <si>
    <t>Servicios de elaboración de mapas</t>
  </si>
  <si>
    <t>Servicios de fotocopiado, fax y afines</t>
  </si>
  <si>
    <t>[1A2e] Procesamiento de alimentos, bebidas y tabaco</t>
  </si>
  <si>
    <t>Comercio al por mayor de bebidas no alcohólicas y hielo</t>
  </si>
  <si>
    <t>Conservación de frutas y verduras por procesos distintos a la congelación y la deshidratación</t>
  </si>
  <si>
    <t>Elaboración de botanas</t>
  </si>
  <si>
    <t>Elaboración de chocolate y productos de chocolate</t>
  </si>
  <si>
    <t>Elaboración de concentrados, polvos, jarabes y esencias de sabor para bebidas</t>
  </si>
  <si>
    <t>Elaboración de derivados y fermentos lácteos</t>
  </si>
  <si>
    <t>Elaboración de dulces, chicles y productos de confitería que no sean de chocolate</t>
  </si>
  <si>
    <t>Elaboración de galletas y pastas para sopa</t>
  </si>
  <si>
    <t>Elaboración de gelatinas y otros postres en polvo</t>
  </si>
  <si>
    <t>Elaboración de harina de otros productos agrícolas</t>
  </si>
  <si>
    <t>Elaboración de helados y paletas</t>
  </si>
  <si>
    <t>Elaboración de hielo</t>
  </si>
  <si>
    <t>Elaboración de leche líquida</t>
  </si>
  <si>
    <t>Elaboración de refrescos y otras bebidas no alcohólicas</t>
  </si>
  <si>
    <t>Elaboración de ron y otras bebidas destiladas de caña</t>
  </si>
  <si>
    <t>Purificación y embotellado de agua</t>
  </si>
  <si>
    <t xml:space="preserve">   [1A2e1] Tortillerias </t>
  </si>
  <si>
    <t>Elaboración de tortillas de harina de trigo de forma tradicional</t>
  </si>
  <si>
    <t>Elaboración de tortillas de maíz y molienda de nixtamal</t>
  </si>
  <si>
    <t xml:space="preserve">   [1A2e2] Taquerias</t>
  </si>
  <si>
    <t>Restaurantes con servicio de preparación de tacos y tortas</t>
  </si>
  <si>
    <t xml:space="preserve">   [1A2e3] Pollerias-rosticerias</t>
  </si>
  <si>
    <t>Comercio al por mayor de carne de aves</t>
  </si>
  <si>
    <t>Comercio al por menor de carne de aves</t>
  </si>
  <si>
    <t xml:space="preserve">   [1A2e4] Antojitos que utilizan carbón -GLP</t>
  </si>
  <si>
    <t>Comercio al por mayor de otros alimentos</t>
  </si>
  <si>
    <t>Comercio al por menor de otros alimentos</t>
  </si>
  <si>
    <t>Servicios de preparación de otros alimentos para consumo inmediato</t>
  </si>
  <si>
    <t xml:space="preserve">   [1A2e5] Cocinas economicas (restaurantes)</t>
  </si>
  <si>
    <t>Restaurantes con servicio de preparación de alimentos a la carta o de comida corrida</t>
  </si>
  <si>
    <t>Restaurantes con servicio de preparación de antojitos</t>
  </si>
  <si>
    <t>Restaurantes con servicio de preparación de pescados y mariscos</t>
  </si>
  <si>
    <t>Restaurantes con servicio de preparación de pizzas, hamburguesas, hot dogs y pollos rostizados para llevar</t>
  </si>
  <si>
    <t>Restaurantes de autoservicio</t>
  </si>
  <si>
    <t>Restaurantes que preparan otro tipo de alimentos para llevar</t>
  </si>
  <si>
    <t>Servicios de comedor para empresas e instituciones</t>
  </si>
  <si>
    <t xml:space="preserve">   [1A2e6] Panaderias</t>
  </si>
  <si>
    <t>Comercio al por mayor de pan y pasteles</t>
  </si>
  <si>
    <t>Panificación tradicional</t>
  </si>
  <si>
    <t>[1A2f] Minerales no metálicos</t>
  </si>
  <si>
    <t>[1A2g] Equipo de transporte</t>
  </si>
  <si>
    <t>Autotransporte foráneo de materiales para la construcción</t>
  </si>
  <si>
    <t>Autotransporte local de materiales para la construcción</t>
  </si>
  <si>
    <t>Comercio al por mayor de camiones</t>
  </si>
  <si>
    <t>Otro autotransporte local de carga especializado</t>
  </si>
  <si>
    <t>Otros servicios de intermediación para el transporte de carga</t>
  </si>
  <si>
    <t>Otros servicios relacionados con el transporte</t>
  </si>
  <si>
    <t>Servicios de grúa</t>
  </si>
  <si>
    <t>[1A2h] Maquinaria</t>
  </si>
  <si>
    <t>Alquiler de maquinaria y equipo comercial y de servicios</t>
  </si>
  <si>
    <t>Alquiler de maquinaria y equipo para construcción, minería y actividades forestales</t>
  </si>
  <si>
    <t>Alquiler de maquinaria y equipo para mover, levantar y acomodar materiales</t>
  </si>
  <si>
    <t>Comercio al por mayor de maquinaria y equipo agropecuario, forestal y para la pesca</t>
  </si>
  <si>
    <t>Comercio al por mayor de maquinaria y equipo para la construcción y la minería</t>
  </si>
  <si>
    <t>Comercio al por mayor de maquinaria y equipo para la industria manufacturera</t>
  </si>
  <si>
    <t>Comercio al por mayor de otra maquinaria y equipo de uso general</t>
  </si>
  <si>
    <t>Fabricación de maquinaria y equipo para la industria extractiva</t>
  </si>
  <si>
    <t>Fabricación de maquinaria y equipo para la industria metalmecánica</t>
  </si>
  <si>
    <t>Fabricación de otra maquinaria y equipo para el comercio y los servicios</t>
  </si>
  <si>
    <t>Maquinado de piezas metálicas para maquinaria y equipo en general</t>
  </si>
  <si>
    <t>Reparación y mantenimiento de maquinaria y equipo comercial y de servicios</t>
  </si>
  <si>
    <t>Reparación y mantenimiento de maquinaria y equipo industrial</t>
  </si>
  <si>
    <t>Reparación y mantenimiento de maquinaria y equipo para mover, levantar y acomodar materiales</t>
  </si>
  <si>
    <t>[1A2i] Minería (con excepción de combustibles) y cantería</t>
  </si>
  <si>
    <t>Minería de arena y grava para la construcción</t>
  </si>
  <si>
    <t>Minería de otras arcillas y de otros minerales refractarios</t>
  </si>
  <si>
    <t>Minería de piedra caliza</t>
  </si>
  <si>
    <t>Minería de plata</t>
  </si>
  <si>
    <t>Minería de tezontle y tepetate</t>
  </si>
  <si>
    <t>[1A2j] Madera y productos de la madera</t>
  </si>
  <si>
    <t>Aserrado de tablas y tablones</t>
  </si>
  <si>
    <t>Colocación de muros falsos y aislamiento</t>
  </si>
  <si>
    <t>Colocación de pisos flexibles y de madera</t>
  </si>
  <si>
    <t>Comercio al por mayor de madera para la construcción y la industria</t>
  </si>
  <si>
    <t>Comercio al por menor de muebles para el hogar</t>
  </si>
  <si>
    <t>Fabricación de artículos y utensilios de madera para el hogar</t>
  </si>
  <si>
    <t>Fabricación de muebles de oficina y estantería</t>
  </si>
  <si>
    <t>Fabricación de muebles, excepto cocinas integrales, muebles modulares de baño y muebles de oficina y estantería</t>
  </si>
  <si>
    <t>Fabricación de otros productos de madera</t>
  </si>
  <si>
    <t>Fabricación de productos de madera de uso industrial</t>
  </si>
  <si>
    <t>Fabricación de productos de madera para la construcción</t>
  </si>
  <si>
    <t>Reparación de tapicería de muebles para el hogar</t>
  </si>
  <si>
    <t>[1A2k] Construcción</t>
  </si>
  <si>
    <t>Comercio al por mayor de cemento, tabique y grava</t>
  </si>
  <si>
    <t>Comercio al por mayor de otros materiales de desecho</t>
  </si>
  <si>
    <t>Comercio al por mayor de otros materiales para la construcción, excepto de madera y metálicos</t>
  </si>
  <si>
    <t>Construcción de carreteras, puentes y similares</t>
  </si>
  <si>
    <t>Construcción de obras de generación y conducción de energía eléctrica</t>
  </si>
  <si>
    <t>Construcción de obras de urbanización</t>
  </si>
  <si>
    <t>Construcción de obras para el tratamiento, distribución y suministro de agua y drenaje</t>
  </si>
  <si>
    <t>Construcción de obras para transporte eléctrico y ferroviario</t>
  </si>
  <si>
    <t>Fabricación de concreto</t>
  </si>
  <si>
    <t>Fabricación de ladrillos no refractarios</t>
  </si>
  <si>
    <t>Fabricación de otros productos de cemento y concreto</t>
  </si>
  <si>
    <t>Fabricación de productos preesforzados de concreto</t>
  </si>
  <si>
    <t>Fabricación de tubos y bloques de cemento y concreto</t>
  </si>
  <si>
    <t>Montaje de estructuras de concreto prefabricadas</t>
  </si>
  <si>
    <t>Otros trabajos de acabados en edificaciones</t>
  </si>
  <si>
    <t>Otros trabajos especializados para la construcción</t>
  </si>
  <si>
    <t>Preparación de terrenos para la construcción</t>
  </si>
  <si>
    <t>Servicios de inspección de edificios</t>
  </si>
  <si>
    <t>Supervisión de edificación residencial</t>
  </si>
  <si>
    <t>Trabajos de cimentaciones</t>
  </si>
  <si>
    <t>[1A2l] Textiles y cueros</t>
  </si>
  <si>
    <t>Acabado de productos textiles</t>
  </si>
  <si>
    <t>Alquiler de prendas de vestir</t>
  </si>
  <si>
    <t>Comercio al por mayor de blancos</t>
  </si>
  <si>
    <t>Comercio al por mayor de calzado</t>
  </si>
  <si>
    <t>Comercio al por mayor de cueros y pieles</t>
  </si>
  <si>
    <t>Comercio al por mayor de fibras, hilos y telas</t>
  </si>
  <si>
    <t>Comercio al por mayor de ropa, bisutería y accesorios de vestir</t>
  </si>
  <si>
    <t>Comercio al por menor de alfombras, cortinas, tapices y similares</t>
  </si>
  <si>
    <t>Comercio al por menor de blancos</t>
  </si>
  <si>
    <t>Comercio al por menor de calzado</t>
  </si>
  <si>
    <t>Comercio al por menor de disfraces, vestimenta regional y vestidos de novia</t>
  </si>
  <si>
    <t>Comercio al por menor de lencería</t>
  </si>
  <si>
    <t>Comercio al por menor de ropa de bebé</t>
  </si>
  <si>
    <t>Comercio al por menor de ropa de cuero y piel y de otros artículos de estos materiales</t>
  </si>
  <si>
    <t>Comercio al por menor de ropa, excepto de bebé y lencería</t>
  </si>
  <si>
    <t>Comercio al por menor de sombreros</t>
  </si>
  <si>
    <t>Comercio al por menor de telas</t>
  </si>
  <si>
    <t>Confección de cortinas, blancos y similares</t>
  </si>
  <si>
    <t>Confección de otros accesorios y prendas de vestir no clasificados en otra parte</t>
  </si>
  <si>
    <t>Confección de prendas de vestir sobre medida</t>
  </si>
  <si>
    <t>Confección de productos de textiles recubiertos y de materiales sucedáneos</t>
  </si>
  <si>
    <t>Confección de sombreros y gorras</t>
  </si>
  <si>
    <t>Confección en serie de camisas</t>
  </si>
  <si>
    <t>Confección en serie de disfraces y trajes típicos</t>
  </si>
  <si>
    <t>Confección en serie de otra ropa exterior de materiales textiles</t>
  </si>
  <si>
    <t>Confección en serie de uniformes</t>
  </si>
  <si>
    <t>Confección, bordado y deshilado de productos textiles</t>
  </si>
  <si>
    <t>Diseño de modas y otros diseños especializados</t>
  </si>
  <si>
    <t>Fabricación de calcetines y medias de tejido de punto</t>
  </si>
  <si>
    <t>Fabricación de calzado con corte de piel y cuero</t>
  </si>
  <si>
    <t>Fabricación de hilos para coser y bordar</t>
  </si>
  <si>
    <t>Fabricación de otros productos de cuero, piel y materiales sucedáneos</t>
  </si>
  <si>
    <t>Fabricación de productos textiles reciclados</t>
  </si>
  <si>
    <t>Fabricación de ropa exterior de tejido de punto</t>
  </si>
  <si>
    <t>Fabricación de telas anchas de tejido de trama</t>
  </si>
  <si>
    <t>Fabricación de telas de tejido de punto</t>
  </si>
  <si>
    <t>Fabricación de telas recubiertas</t>
  </si>
  <si>
    <t>Lavanderías y tintorerías</t>
  </si>
  <si>
    <t>Reparación de calzado y otros artículos de piel y cuero</t>
  </si>
  <si>
    <t>[1A2m] Industria no especificada</t>
  </si>
  <si>
    <t>Diseño industrial</t>
  </si>
  <si>
    <t>Edificación de naves y plantas industriales, excepto la supervisión</t>
  </si>
  <si>
    <t>Exhibición de películas y otros materiales audiovisuales</t>
  </si>
  <si>
    <t>Fabricación de artículos deportivos</t>
  </si>
  <si>
    <t>Fabricación de artículos oftálmicos</t>
  </si>
  <si>
    <t>Fabricación de cocinas integrales y muebles modulares de baño</t>
  </si>
  <si>
    <t>Fabricación de cosméticos, perfumes y otras preparaciones de tocador</t>
  </si>
  <si>
    <t>Fabricación de envases de cartón</t>
  </si>
  <si>
    <t>Fabricación de envases y contenedores de plástico para embalaje con y sin reforzamiento</t>
  </si>
  <si>
    <t>Fabricación de escobas, cepillos y similares</t>
  </si>
  <si>
    <t>Fabricación de instrumentos musicales</t>
  </si>
  <si>
    <t>Fabricación de juguetes</t>
  </si>
  <si>
    <t>Fabricación de material desechable de uso médico</t>
  </si>
  <si>
    <t>Fabricación de otros productos de hule</t>
  </si>
  <si>
    <t>Fabricación de otros productos de plástico con reforzamiento</t>
  </si>
  <si>
    <t>Fabricación de persianas y cortineros</t>
  </si>
  <si>
    <t>Fabricación de productos de plástico para el hogar con y sin reforzamiento</t>
  </si>
  <si>
    <t>Fabricación de productos para embalaje y envases de madera</t>
  </si>
  <si>
    <t>Impresión de formas continuas y otros impresos</t>
  </si>
  <si>
    <t>Impresión de libros, periódicos y revistas</t>
  </si>
  <si>
    <t>Industrias conexas a la impresión</t>
  </si>
  <si>
    <t>Instalación de señalamientos y protecciones en obras viales</t>
  </si>
  <si>
    <t>Operadores de servicios de telecomunicaciones alámbricas</t>
  </si>
  <si>
    <t>Operadores de servicios de telecomunicaciones inalámbricas</t>
  </si>
  <si>
    <t>Otras industrias manufactureras</t>
  </si>
  <si>
    <t>Otros servicios de telecomunicaciones</t>
  </si>
  <si>
    <t>Otros trabajos en exteriores</t>
  </si>
  <si>
    <t>Promotores del sector público de espectáculos artísticos, culturales, deportivos y similares que cuentan con instalaciones para presentarlos</t>
  </si>
  <si>
    <t>Servicios de fotografía y videograbación</t>
  </si>
  <si>
    <t>[1A3] Transporte</t>
  </si>
  <si>
    <t>[1A3a] Aviación civil</t>
  </si>
  <si>
    <t>Administración de aeropuertos y helipuertos</t>
  </si>
  <si>
    <t>Otros servicios relacionados con el transporte aéreo</t>
  </si>
  <si>
    <t>Transporte aéreo no regular</t>
  </si>
  <si>
    <t>Transporte aéreo regular en líneas aéreas nacionales</t>
  </si>
  <si>
    <t>[1A3b] Autotransporte</t>
  </si>
  <si>
    <t>Autotransporte foráneo con refrigeración</t>
  </si>
  <si>
    <t>Otro autotransporte foráneo de carga especializado</t>
  </si>
  <si>
    <t>Otro autotransporte foráneo de carga general</t>
  </si>
  <si>
    <t>Otro autotransporte local de carga general</t>
  </si>
  <si>
    <t>[1A3c] Ferrocarriles</t>
  </si>
  <si>
    <t>[1A3d] Navegación marítima y fluvial</t>
  </si>
  <si>
    <t>[1A3e] Otro transporte</t>
  </si>
  <si>
    <t>Alquiler de autobuses con chofer</t>
  </si>
  <si>
    <t>Alquiler de automóviles con chofer</t>
  </si>
  <si>
    <t>Alquiler de automóviles sin chofer</t>
  </si>
  <si>
    <t>Alquiler de camiones de carga sin chofer</t>
  </si>
  <si>
    <t>Estacionamientos y pensiones para vehículos automotores</t>
  </si>
  <si>
    <t>Servicios de ambulancias</t>
  </si>
  <si>
    <t>Transporte colectivo foráneo de pasajeros de ruta fija</t>
  </si>
  <si>
    <t>Transporte colectivo urbano y suburbano de pasajeros en autobuses de ruta fija</t>
  </si>
  <si>
    <t>Transporte escolar y de personal</t>
  </si>
  <si>
    <t>Transporte turístico por tierra</t>
  </si>
  <si>
    <t>[1A3f]  Aforo Vehicular por crucero</t>
  </si>
  <si>
    <t xml:space="preserve">Se analizan los cruceros con mayor afluencia vehicular de acuerdo a los municipios. </t>
  </si>
  <si>
    <t xml:space="preserve">[1A3g]Transporte Privado </t>
  </si>
  <si>
    <t xml:space="preserve">Se analizan a partir del parque vehicular, registro de móviles particular y servicio masivo Tuzobus de acuerdo al municipio, INEGI, PIMUS.  </t>
  </si>
  <si>
    <t>[1A3h] Transporte Público</t>
  </si>
  <si>
    <t xml:space="preserve">   [1A3h1] Tuzobus-Troncal</t>
  </si>
  <si>
    <t xml:space="preserve">   [1A3h2] Tuzobus-Alimentadora </t>
  </si>
  <si>
    <t>[1A4] Otros sectores</t>
  </si>
  <si>
    <t>[1A4a] Comercial/institucional</t>
  </si>
  <si>
    <t>Alquiler de mesas, sillas, vajillas y similares</t>
  </si>
  <si>
    <t>Alquiler de otros artículos para el hogar y personales</t>
  </si>
  <si>
    <t>Alquiler sin intermediación de oficinas y locales comerciales</t>
  </si>
  <si>
    <t>Alquiler sin intermediación de otros bienes raíces</t>
  </si>
  <si>
    <t>Alquiler sin intermediación de salones para fiestas y convenciones</t>
  </si>
  <si>
    <t>Baños públicos</t>
  </si>
  <si>
    <t>Bares, cantinas y similares</t>
  </si>
  <si>
    <t>Billares</t>
  </si>
  <si>
    <t>Boliches</t>
  </si>
  <si>
    <t>Cafeterías, fuentes de sodas, neverías, refresquerías y similares</t>
  </si>
  <si>
    <t>Campos de golf</t>
  </si>
  <si>
    <t>Cantantes y grupos musicales del sector privado</t>
  </si>
  <si>
    <t>Comercialización de energía eléctrica</t>
  </si>
  <si>
    <t>Comercio al por mayor de abarrotes</t>
  </si>
  <si>
    <t>Comercio al por mayor de artículos de joyería y relojes</t>
  </si>
  <si>
    <t>Comercio al por mayor de artículos desechables</t>
  </si>
  <si>
    <t>Comercio al por mayor de artículos y aparatos deportivos</t>
  </si>
  <si>
    <t>Comercio al por mayor de desechos de plástico</t>
  </si>
  <si>
    <t>Comercio al por mayor de equipo de telecomunicaciones, fotografía y cinematografía</t>
  </si>
  <si>
    <t>Comercio al por mayor de maquinaria y equipo para otros servicios y para actividades comerciales</t>
  </si>
  <si>
    <t>Comercio al por mayor de medicamentos veterinarios y alimentos para animales, excepto mascotas</t>
  </si>
  <si>
    <t>Comercio al por mayor de mobiliario y equipo de oficina</t>
  </si>
  <si>
    <t>Comercio al por mayor de mobiliario, equipo e instrumental médico y de laboratorio</t>
  </si>
  <si>
    <t>Comercio al por mayor de mobiliario, equipo, y accesorios de cómputo</t>
  </si>
  <si>
    <t>Comercio al por menor de antigüedades y obras de arte</t>
  </si>
  <si>
    <t>Comercio al por menor de artículos de joyería y relojes</t>
  </si>
  <si>
    <t>Comercio al por menor de artículos de mercería y bonetería</t>
  </si>
  <si>
    <t>Comercio al por menor de artículos desechables</t>
  </si>
  <si>
    <t>Comercio al por menor de artículos ortopédicos</t>
  </si>
  <si>
    <t>Comercio al por menor de artículos para albercas y otros artículos</t>
  </si>
  <si>
    <t>Comercio al por menor de artículos religiosos</t>
  </si>
  <si>
    <t>Comercio al por menor de artículos usados</t>
  </si>
  <si>
    <t>Comercio al por menor de artículos y aparatos deportivos</t>
  </si>
  <si>
    <t>Comercio al por menor de bisutería y accesorios de vestir</t>
  </si>
  <si>
    <t>Comercio al por menor de cristalería, loza y utensilios de cocina</t>
  </si>
  <si>
    <t>Comercio al por menor de discos y casetes</t>
  </si>
  <si>
    <t>Comercio al por menor de equipo y material fotográfico</t>
  </si>
  <si>
    <t>Comercio al por menor de instrumentos musicales</t>
  </si>
  <si>
    <t>Comercio al por menor de juguetes</t>
  </si>
  <si>
    <t>Comercio al por menor de lámparas ornamentales y candiles</t>
  </si>
  <si>
    <t>Comercio al por menor de lentes</t>
  </si>
  <si>
    <t>Comercio al por menor de mascotas</t>
  </si>
  <si>
    <t>Comercio al por menor de mobiliario, equipo y accesorios de cómputo</t>
  </si>
  <si>
    <t>Comercio al por menor de otros artículos de uso personal</t>
  </si>
  <si>
    <t>Comercio al por menor de otros artículos para la decoración de interiores</t>
  </si>
  <si>
    <t>Comercio al por menor de pañales desechables</t>
  </si>
  <si>
    <t>Comercio al por menor de productos naturistas, medicamentos homeopáticos y de complementos alimenticios</t>
  </si>
  <si>
    <t>Comercio al por menor de regalos</t>
  </si>
  <si>
    <t>Comercio al por menor de teléfonos y otros aparatos de comunicación</t>
  </si>
  <si>
    <t>Comercio al por menor en minisupers</t>
  </si>
  <si>
    <t>Comercio al por menor en supermercados</t>
  </si>
  <si>
    <t>Comercio al por menor en tiendas de abarrotes, ultramarinos y misceláneas</t>
  </si>
  <si>
    <t>Comercio al por menor en tiendas de artesanías</t>
  </si>
  <si>
    <t>Comercio al por menor en tiendas departamentales</t>
  </si>
  <si>
    <t>Comercio al por menor exclusivamente a través de Internet, y catálogos impresos, televisión y similares</t>
  </si>
  <si>
    <t>Compañías de danza del sector privado</t>
  </si>
  <si>
    <t>Compañías de teatro del sector público</t>
  </si>
  <si>
    <t>Edición de periódicos</t>
  </si>
  <si>
    <t>Edición de periódicos integrada con la impresión</t>
  </si>
  <si>
    <t>Edición de revistas y otras publicaciones periódicas</t>
  </si>
  <si>
    <t>Edición y difusión de contenido exclusivamente a través de Internet y servicios de búsqueda en la red</t>
  </si>
  <si>
    <t>Instalación de cristales y otras reparaciones a la carrocería de automóviles y camiones</t>
  </si>
  <si>
    <t>Organizadores de convenciones y ferias comerciales e industriales</t>
  </si>
  <si>
    <t>Otros servicios de almacenamiento general sin instalaciones especializadas</t>
  </si>
  <si>
    <t>Otros servicios recreativos prestados por el sector privado</t>
  </si>
  <si>
    <t>Regulación y fomento de actividades para mejorar y preservar el medio ambiente</t>
  </si>
  <si>
    <t>Reparación y mantenimiento de otros artículos para el hogar y personales</t>
  </si>
  <si>
    <t>Sanitarios públicos y bolerías</t>
  </si>
  <si>
    <t>Servicios de capacitación para el trabajo prestados por el sector público para personas desempleadas, subempleadas o discapacitadas</t>
  </si>
  <si>
    <t>Servicios de protección y custodia mediante el monitoreo de sistemas de seguridad</t>
  </si>
  <si>
    <t>Servicios de rotulación y otros servicios de publicidad</t>
  </si>
  <si>
    <t>Servicios veterinarios para la ganadería prestados por el sector privado</t>
  </si>
  <si>
    <t>Servicios veterinarios para mascotas prestados por el sector privado</t>
  </si>
  <si>
    <t>Trabajos de enyesado, empastado y tiroleado</t>
  </si>
  <si>
    <t>Transmisión de programas de radio</t>
  </si>
  <si>
    <t>Transmisión de programas de televisión</t>
  </si>
  <si>
    <t>[1A4b] Residencial</t>
  </si>
  <si>
    <t>Alquiler sin intermediación de viviendas amuebladas</t>
  </si>
  <si>
    <t>Alquiler sin intermediación de viviendas no amuebladas</t>
  </si>
  <si>
    <t>Asilos y otras residencias del sector privado para el cuidado de ancianos</t>
  </si>
  <si>
    <t>Asilos y otras residencias del sector público para el cuidado de ancianos</t>
  </si>
  <si>
    <t>Cabañas, villas y similares</t>
  </si>
  <si>
    <t>Centros generales de alquiler</t>
  </si>
  <si>
    <t>Departamentos y casas amueblados con servicios de hotelería</t>
  </si>
  <si>
    <t>Edificación de inmuebles comerciales y de servicios, excepto la supervisión</t>
  </si>
  <si>
    <t>Edificación de vivienda multifamiliar</t>
  </si>
  <si>
    <t>Edificación de vivienda unifamiliar</t>
  </si>
  <si>
    <t>Hoteles con otros servicios integrados</t>
  </si>
  <si>
    <t>Hoteles sin otros servicios integrados</t>
  </si>
  <si>
    <t>Instalaciones eléctricas en construcciones</t>
  </si>
  <si>
    <t>Moteles</t>
  </si>
  <si>
    <t>Otras construcciones de ingeniería civil</t>
  </si>
  <si>
    <t>Otras instalaciones y equipamiento en construcciones</t>
  </si>
  <si>
    <t>[1A4c] Agropecuario/silvicultura/pesca/piscifactorías</t>
  </si>
  <si>
    <t>Comercio al por mayor de carnes rojas</t>
  </si>
  <si>
    <t>Comercio al por mayor de pescados y mariscos</t>
  </si>
  <si>
    <t>Comercio al por menor de carnes rojas</t>
  </si>
  <si>
    <t>Comercio al por menor de pescados y mariscos</t>
  </si>
  <si>
    <t>Comercio al por menor de plantas y flores naturales</t>
  </si>
  <si>
    <t>[1A4d]Oxxo</t>
  </si>
  <si>
    <t>Cadena comercial OXXO</t>
  </si>
  <si>
    <t>[Inf-1] Centros Administrativos</t>
  </si>
  <si>
    <t>Actividades administrativas de instituciones de bienestar social</t>
  </si>
  <si>
    <t>Actividades de seguridad nacional</t>
  </si>
  <si>
    <t>Administración pública en general</t>
  </si>
  <si>
    <t>Asociaciones regulatorias de actividades recreativas</t>
  </si>
  <si>
    <t>Asociaciones y organizaciones civiles</t>
  </si>
  <si>
    <t>Asociaciones y organizaciones de profesionistas</t>
  </si>
  <si>
    <t>Asociaciones y organizaciones laborales y sindicales</t>
  </si>
  <si>
    <t>Asociaciones y organizaciones religiosas</t>
  </si>
  <si>
    <t>Asociaciones, organizaciones y cámaras de productores, comerciantes y prestadores de servicios</t>
  </si>
  <si>
    <t>Bibliotecas y archivos del sector privado</t>
  </si>
  <si>
    <t>Bibliotecas y archivos del sector público</t>
  </si>
  <si>
    <t>Bufetes jurídicos</t>
  </si>
  <si>
    <t>División de terrenos</t>
  </si>
  <si>
    <t>Impartición de justicia y mantenimiento de la seguridad y el orden público</t>
  </si>
  <si>
    <t>Notarías públicas</t>
  </si>
  <si>
    <t>Órganos legislativos</t>
  </si>
  <si>
    <t>Otros servicios de apoyo secretarial y similares</t>
  </si>
  <si>
    <t>Otros servicios de orientación y trabajo social prestados por el sector privado</t>
  </si>
  <si>
    <t>Otros servicios de orientación y trabajo social prestados por el sector público</t>
  </si>
  <si>
    <t>Otros servicios profesionales, científicos y técnicos</t>
  </si>
  <si>
    <t>Refugios temporales comunitarios del sector público</t>
  </si>
  <si>
    <t>Regulación y fomento del desarrollo económico</t>
  </si>
  <si>
    <t>Servicios de apoyo para efectuar trámites legales</t>
  </si>
  <si>
    <t>Servicios de arquitectura</t>
  </si>
  <si>
    <t>Servicios de arquitectura de paisaje y urbanismo</t>
  </si>
  <si>
    <t>Servicios de consultoría en medio ambiente</t>
  </si>
  <si>
    <t>Servicios de diseño de sistemas de cómputo y servicios relacionados</t>
  </si>
  <si>
    <t>Servicios de investigación de mercados y encuestas de opinión pública</t>
  </si>
  <si>
    <t>Servicios de investigación y de protección y custodia, excepto mediante monitoreo</t>
  </si>
  <si>
    <t>Servicios de preparación de documentos</t>
  </si>
  <si>
    <t>Servicios postales</t>
  </si>
  <si>
    <t>Suministro de personal permanente</t>
  </si>
  <si>
    <t xml:space="preserve">[Inf-2] Servicios de retiro </t>
  </si>
  <si>
    <t>Administración de cajas de pensión y de seguros independientes</t>
  </si>
  <si>
    <t>Administración de cementerios pertenecientes al sector privado</t>
  </si>
  <si>
    <t>Administración de cementerios pertenecientes al sector público</t>
  </si>
  <si>
    <t>Pensiones y casas de huéspedes</t>
  </si>
  <si>
    <t xml:space="preserve">[Inf-3] Servicios de información y divulgación </t>
  </si>
  <si>
    <t>Agencias de anuncios publicitarios</t>
  </si>
  <si>
    <t>Agencias de colocación</t>
  </si>
  <si>
    <t>Agencias de correo directo</t>
  </si>
  <si>
    <t>Agencias de empleo temporal</t>
  </si>
  <si>
    <t>Agencias de publicidad</t>
  </si>
  <si>
    <t>Agencias de representación de medios</t>
  </si>
  <si>
    <t>Agencias de viajes</t>
  </si>
  <si>
    <t>Agencias noticiosas</t>
  </si>
  <si>
    <t>Agentes, ajustadores y gestores de seguros y fianzas</t>
  </si>
  <si>
    <t>Agrupaciones de autoayuda para alcohólicos y personas con otras adicciones</t>
  </si>
  <si>
    <t>Organización de excursiones y paquetes turísticos para agencias de viajes</t>
  </si>
  <si>
    <t>Promotores del sector privado de espectáculos artísticos, culturales, deportivos y similares que cuentan con instalaciones para presentarlos</t>
  </si>
  <si>
    <t xml:space="preserve">[Inf-4] Servicios financieros </t>
  </si>
  <si>
    <t>Agencias de cobranza</t>
  </si>
  <si>
    <t>Asesoría en inversiones</t>
  </si>
  <si>
    <t>Banca de desarrollo</t>
  </si>
  <si>
    <t>Banca múltiple</t>
  </si>
  <si>
    <t>Cajas de ahorro popular</t>
  </si>
  <si>
    <t>Casas de bolsa</t>
  </si>
  <si>
    <t>Casas de empeño</t>
  </si>
  <si>
    <t>Centros cambiarios</t>
  </si>
  <si>
    <t>Centros nocturnos, discotecas y similares</t>
  </si>
  <si>
    <t>Clubes deportivos del sector privado</t>
  </si>
  <si>
    <t>Clubes deportivos del sector público</t>
  </si>
  <si>
    <t>Clubes o ligas de aficionados</t>
  </si>
  <si>
    <t>Compañías afianzadoras</t>
  </si>
  <si>
    <t>Compañías de autofinanciamiento</t>
  </si>
  <si>
    <t>Compañías de seguros</t>
  </si>
  <si>
    <t>Corporativos</t>
  </si>
  <si>
    <t>Fondos y fideicomisos financieros</t>
  </si>
  <si>
    <t>Inmobiliarias y corredores de bienes raíces</t>
  </si>
  <si>
    <t>Montepíos</t>
  </si>
  <si>
    <t>Otras instituciones de ahorro y préstamo</t>
  </si>
  <si>
    <t>Otras instituciones de intermediación crediticia y financiera no bursátil</t>
  </si>
  <si>
    <t>Otros juegos de azar</t>
  </si>
  <si>
    <t>Otros servicios de apoyo a los negocios</t>
  </si>
  <si>
    <t>Otros servicios de reservaciones</t>
  </si>
  <si>
    <t>Otros servicios personales</t>
  </si>
  <si>
    <t>Otros servicios relacionados con la contabilidad</t>
  </si>
  <si>
    <t>Otros servicios relacionados con la intermediación bursátil</t>
  </si>
  <si>
    <t>Otros servicios relacionados con los servicios inmobiliarios</t>
  </si>
  <si>
    <t>Parques acuáticos y balnearios del sector privado</t>
  </si>
  <si>
    <t>Parques de diversiones y temáticos del sector privado</t>
  </si>
  <si>
    <t>Parques de diversiones y temáticos del sector público</t>
  </si>
  <si>
    <t>Relaciones exteriores</t>
  </si>
  <si>
    <t>Servicios de administración de bienes raíces</t>
  </si>
  <si>
    <t>Servicios de administración de negocios</t>
  </si>
  <si>
    <t>Servicios de agencias aduanales</t>
  </si>
  <si>
    <t>Servicios de alquiler de marcas registradas, patentes y franquicias</t>
  </si>
  <si>
    <t>Servicios de consultoría en administración</t>
  </si>
  <si>
    <t>Servicios de contabilidad y auditoría</t>
  </si>
  <si>
    <t>Servicios de mudanzas</t>
  </si>
  <si>
    <t>Sociedades financieras de objeto múltiple</t>
  </si>
  <si>
    <t>Uniones de crédito</t>
  </si>
  <si>
    <t>Venta de billetes de lotería, pronósticos deportivos y otros boletos de sorteo</t>
  </si>
  <si>
    <t xml:space="preserve">[Inf-5] Servicios educativos </t>
  </si>
  <si>
    <t>Artistas, escritores y técnicos independientes</t>
  </si>
  <si>
    <t>Comercio al por menor de libros</t>
  </si>
  <si>
    <t>Equipos deportivos profesionales</t>
  </si>
  <si>
    <t>Escuelas de arte del sector privado</t>
  </si>
  <si>
    <t>Escuelas de arte del sector público</t>
  </si>
  <si>
    <t>Escuelas de computación del sector privado</t>
  </si>
  <si>
    <t>Escuelas de deporte del sector privado</t>
  </si>
  <si>
    <t>Escuelas de educación media superior del sector privado</t>
  </si>
  <si>
    <t>Escuelas de educación media superior del sector público</t>
  </si>
  <si>
    <t>Escuelas de educación media técnica terminal del sector privado</t>
  </si>
  <si>
    <t>Escuelas de educación preescolar del sector privado</t>
  </si>
  <si>
    <t>Escuelas de educación preescolar del sector público</t>
  </si>
  <si>
    <t>Escuelas de educación primaria del sector privado</t>
  </si>
  <si>
    <t>Escuelas de educación primaria del sector público</t>
  </si>
  <si>
    <t>Escuelas de educación secundaria general del sector privado</t>
  </si>
  <si>
    <t>Escuelas de educación secundaria general del sector público</t>
  </si>
  <si>
    <t>Escuelas de educación secundaria técnica del sector público</t>
  </si>
  <si>
    <t>Escuelas de educación superior del sector privado</t>
  </si>
  <si>
    <t>Escuelas de educación superior del sector público</t>
  </si>
  <si>
    <t>Escuelas de educación técnica superior del sector privado</t>
  </si>
  <si>
    <t>Escuelas de idiomas del sector privado</t>
  </si>
  <si>
    <t>Escuelas del sector privado de educación para necesidades especiales</t>
  </si>
  <si>
    <t>Escuelas del sector privado dedicadas a la enseñanza de oficios</t>
  </si>
  <si>
    <t>Escuelas del sector privado que combinan diversos niveles de educación</t>
  </si>
  <si>
    <t>Escuelas del sector público de educación para necesidades especiales</t>
  </si>
  <si>
    <t>Escuelas del sector público dedicadas a la enseñanza de oficios</t>
  </si>
  <si>
    <t>Escuelas del sector público que combinan diversos niveles de educación</t>
  </si>
  <si>
    <t>Escuelas para la capacitación de ejecutivos del sector privado</t>
  </si>
  <si>
    <t>Guarderías del sector privado</t>
  </si>
  <si>
    <t>Guarderías del sector público</t>
  </si>
  <si>
    <t>Museos del sector privado</t>
  </si>
  <si>
    <t>Museos del sector público</t>
  </si>
  <si>
    <t>Orfanatos y otras residencias de asistencia social del sector privado</t>
  </si>
  <si>
    <t>Orfanatos y otras residencias de asistencia social del sector público</t>
  </si>
  <si>
    <t>Otros servicios educativos proporcionados por el sector privado</t>
  </si>
  <si>
    <t>Otros servicios educativos proporcionados por el sector público</t>
  </si>
  <si>
    <t>Servicios de apoyo a la educación</t>
  </si>
  <si>
    <t>Servicios de investigación científica y desarrollo en ciencias sociales y humanidades, prestados por el sector privado</t>
  </si>
  <si>
    <t>Servicios de orientación y trabajo social para la niñez y la juventud prestados por el sector privado</t>
  </si>
  <si>
    <t>Servicios de orientación y trabajo social para la niñez y la juventud prestados por el sector público</t>
  </si>
  <si>
    <t>Servicios de profesores particulares</t>
  </si>
  <si>
    <t>[Inf-6] Servicios de salud</t>
  </si>
  <si>
    <t>Centros de acondicionamiento físico del sector privado</t>
  </si>
  <si>
    <t>Centros de acondicionamiento físico del sector público</t>
  </si>
  <si>
    <t>Centros de planificación familiar del sector privado</t>
  </si>
  <si>
    <t>Centros del sector público dedicados a la atención y cuidado diurno de ancianos y discapacitados</t>
  </si>
  <si>
    <t>Clínicas de consultorios médicos del sector privado</t>
  </si>
  <si>
    <t>Clínicas de consultorios médicos del sector público</t>
  </si>
  <si>
    <t>Construcción de sistemas de riego agrícola</t>
  </si>
  <si>
    <t>Consultorios de medicina especializada del sector privado</t>
  </si>
  <si>
    <t>Consultorios de medicina general del sector privado</t>
  </si>
  <si>
    <t>Consultorios de medicina general del sector público</t>
  </si>
  <si>
    <t>Consultorios de nutriólogos y dietistas del sector privado</t>
  </si>
  <si>
    <t>Consultorios de optometría</t>
  </si>
  <si>
    <t>Consultorios de psicología del sector privado</t>
  </si>
  <si>
    <t>Consultorios de psicología del sector público</t>
  </si>
  <si>
    <t>Consultorios de quiropráctica del sector privado</t>
  </si>
  <si>
    <t>Consultorios del sector privado de audiología y de terapia ocupacional, física y del lenguaje</t>
  </si>
  <si>
    <t>Consultorios del sector público de audiología y de terapia ocupacional, física y del lenguaje</t>
  </si>
  <si>
    <t>Consultorios dentales del sector privado</t>
  </si>
  <si>
    <t>Farmacias con minisúper</t>
  </si>
  <si>
    <t>Farmacias sin minisúper</t>
  </si>
  <si>
    <t>Hospitales del sector privado de otras especialidades médicas</t>
  </si>
  <si>
    <t>Hospitales del sector público de otras especialidades médicas</t>
  </si>
  <si>
    <t>Hospitales generales del sector privado</t>
  </si>
  <si>
    <t>Hospitales generales del sector público</t>
  </si>
  <si>
    <t>Hospitales psiquiátricos y para el tratamiento por adicción del sector privado</t>
  </si>
  <si>
    <t>Laboratorios de pruebas</t>
  </si>
  <si>
    <t>Laboratorios médicos y de diagnóstico del sector privado</t>
  </si>
  <si>
    <t>Laboratorios médicos y de diagnóstico del sector público</t>
  </si>
  <si>
    <t>Otros centros del sector privado para la atención de pacientes que no requieren hospitalización</t>
  </si>
  <si>
    <t>Otros consultorios del sector privado para el cuidado de la salud</t>
  </si>
  <si>
    <t>Otros servicios de consultoría científica y técnica</t>
  </si>
  <si>
    <t>Residencias del sector privado con cuidados de enfermeras para enfermos convalecientes, en rehabilitación, incurables y terminales</t>
  </si>
  <si>
    <t>Residencias del sector privado para el cuidado de personas con problemas de retardo mental</t>
  </si>
  <si>
    <t>Residencias del sector privado para el cuidado de personas con problemas de trastorno mental y adicción</t>
  </si>
  <si>
    <t>Residencias del sector público para el cuidado de personas con problemas de trastorno mental y adicción</t>
  </si>
  <si>
    <t>Salones y clínicas de belleza y peluquerías</t>
  </si>
  <si>
    <t>Servicios de bancos de órganos, bancos de sangre y otros servicios auxiliares al tratamiento médico prestados por el sector privado</t>
  </si>
  <si>
    <t>Servicios de bancos de órganos, bancos de sangre y otros servicios auxiliares al tratamiento médico prestados por el sector público</t>
  </si>
  <si>
    <t>Servicios funerarios</t>
  </si>
  <si>
    <t>[1B] Emisiones fugitivas provenientes de la fabricación de combustibles</t>
  </si>
  <si>
    <t>[1B1] Combustibles sólidos</t>
  </si>
  <si>
    <t>[1B1a] Minería carbonífera y manejo del carbón</t>
  </si>
  <si>
    <t xml:space="preserve">   [1B1ai] Minas subterráneas</t>
  </si>
  <si>
    <t>n/a</t>
  </si>
  <si>
    <t xml:space="preserve">   [1B1aii] Minas superficie</t>
  </si>
  <si>
    <t>[1B1b] Combustión espontánea y vertederos para quema de carbón</t>
  </si>
  <si>
    <t>[1B2] Petróleo y gas natural</t>
  </si>
  <si>
    <t>[1B2a] Petróleo</t>
  </si>
  <si>
    <t xml:space="preserve">   1B2ai Venteo petróleo</t>
  </si>
  <si>
    <t xml:space="preserve">   1B2aii Quemado petróleo</t>
  </si>
  <si>
    <t xml:space="preserve">   1B2aiii Otras fugitivas petróleo</t>
  </si>
  <si>
    <t>[1B2b] Gas natural</t>
  </si>
  <si>
    <t xml:space="preserve">   1B2bi Venteo gas natural</t>
  </si>
  <si>
    <t xml:space="preserve">   1B2bii Quemado gas natural</t>
  </si>
  <si>
    <t xml:space="preserve">   1B2biii Otras fugitivas gas natural</t>
  </si>
  <si>
    <t>[1B3] Otras fuentes</t>
  </si>
  <si>
    <t>[1B3a] Gasolinerias</t>
  </si>
  <si>
    <t>Comercio al por menor de gasolina y diesel</t>
  </si>
  <si>
    <t xml:space="preserve">[1B3b] Gaseras </t>
  </si>
  <si>
    <t>Comercio al por mayor de combustibles de uso industrial</t>
  </si>
  <si>
    <t>Comercio al por menor de gas L. P. en cilindros y para tanques estacionarios</t>
  </si>
  <si>
    <t>Comercio al por menor de otros combustibles</t>
  </si>
  <si>
    <t>Derechos de 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</si>
</sst>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20"/>
      <color theme="1"/>
      <name val="Calibri"/>
    </font>
    <font>
      <sz val="11"/>
      <name val="Calibri"/>
    </font>
    <font>
      <b/>
      <sz val="14"/>
      <color theme="1"/>
      <name val="Arial"/>
    </font>
    <font>
      <b/>
      <sz val="16"/>
      <color theme="1"/>
      <name val="Arial"/>
    </font>
    <font>
      <b/>
      <sz val="8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20"/>
      <color theme="1"/>
      <name val="Arial"/>
    </font>
    <font>
      <sz val="8"/>
      <color theme="1"/>
      <name val="Arial"/>
    </font>
    <font>
      <sz val="8"/>
      <color theme="1"/>
      <name val="Calibri"/>
    </font>
    <font>
      <b/>
      <sz val="9"/>
      <color theme="1"/>
      <name val="Arial"/>
    </font>
    <font>
      <b/>
      <vertAlign val="subscript"/>
      <sz val="14"/>
      <color theme="1"/>
      <name val="Arial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55A11"/>
        <bgColor rgb="FFC55A11"/>
      </patternFill>
    </fill>
    <fill>
      <patternFill patternType="solid">
        <fgColor rgb="FF548135"/>
        <bgColor rgb="FF548135"/>
      </patternFill>
    </fill>
    <fill>
      <patternFill patternType="solid">
        <fgColor rgb="FF41D0ED"/>
        <bgColor rgb="FF41D0ED"/>
      </patternFill>
    </fill>
    <fill>
      <patternFill patternType="solid">
        <fgColor rgb="FFCCA1CF"/>
        <bgColor rgb="FFCCA1CF"/>
      </patternFill>
    </fill>
    <fill>
      <patternFill patternType="solid">
        <fgColor rgb="FFA559AB"/>
        <bgColor rgb="FFA559AB"/>
      </patternFill>
    </fill>
    <fill>
      <patternFill patternType="solid">
        <fgColor rgb="FFFFFF99"/>
        <bgColor rgb="FFFFFF99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6600"/>
        <bgColor rgb="FFFF6600"/>
      </patternFill>
    </fill>
    <fill>
      <patternFill patternType="solid">
        <fgColor rgb="FFFF9966"/>
        <bgColor rgb="FFFF9966"/>
      </patternFill>
    </fill>
    <fill>
      <patternFill patternType="solid">
        <fgColor rgb="FF85B4DB"/>
        <bgColor rgb="FF85B4DB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8EAADB"/>
        <bgColor rgb="FF8EAADB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8" fillId="13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8" fillId="19" borderId="17" xfId="0" applyFont="1" applyFill="1" applyBorder="1" applyAlignment="1">
      <alignment horizontal="center" vertical="center" wrapText="1"/>
    </xf>
    <xf numFmtId="0" fontId="9" fillId="19" borderId="17" xfId="0" applyFont="1" applyFill="1" applyBorder="1" applyAlignment="1">
      <alignment horizontal="center" vertical="center" wrapText="1"/>
    </xf>
    <xf numFmtId="0" fontId="8" fillId="20" borderId="17" xfId="0" applyFont="1" applyFill="1" applyBorder="1" applyAlignment="1">
      <alignment horizontal="center" vertical="center" wrapText="1"/>
    </xf>
    <xf numFmtId="0" fontId="8" fillId="22" borderId="17" xfId="0" applyFont="1" applyFill="1" applyBorder="1" applyAlignment="1">
      <alignment horizontal="center" vertical="center" wrapText="1"/>
    </xf>
    <xf numFmtId="0" fontId="8" fillId="24" borderId="17" xfId="0" applyFont="1" applyFill="1" applyBorder="1" applyAlignment="1">
      <alignment horizontal="center" vertical="center" wrapText="1"/>
    </xf>
    <xf numFmtId="0" fontId="8" fillId="25" borderId="17" xfId="0" applyFont="1" applyFill="1" applyBorder="1" applyAlignment="1">
      <alignment horizontal="center" vertical="center" wrapText="1"/>
    </xf>
    <xf numFmtId="0" fontId="8" fillId="26" borderId="17" xfId="0" applyFont="1" applyFill="1" applyBorder="1" applyAlignment="1">
      <alignment horizontal="center" vertical="center" wrapText="1"/>
    </xf>
    <xf numFmtId="0" fontId="9" fillId="26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26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4" xfId="0" applyFont="1" applyBorder="1"/>
    <xf numFmtId="0" fontId="11" fillId="15" borderId="11" xfId="0" applyFont="1" applyFill="1" applyBorder="1" applyAlignment="1">
      <alignment horizontal="center" vertical="center"/>
    </xf>
    <xf numFmtId="0" fontId="8" fillId="22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1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7" fillId="13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13" fillId="23" borderId="11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8" fillId="22" borderId="6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7" fillId="4" borderId="11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8" fillId="25" borderId="11" xfId="0" applyFont="1" applyFill="1" applyBorder="1" applyAlignment="1">
      <alignment horizontal="center" vertical="center" wrapText="1"/>
    </xf>
    <xf numFmtId="0" fontId="10" fillId="21" borderId="11" xfId="0" applyFont="1" applyFill="1" applyBorder="1" applyAlignment="1">
      <alignment horizontal="center" vertical="center" wrapText="1"/>
    </xf>
    <xf numFmtId="0" fontId="8" fillId="26" borderId="6" xfId="0" applyFont="1" applyFill="1" applyBorder="1" applyAlignment="1">
      <alignment horizontal="center" vertical="center" wrapText="1"/>
    </xf>
    <xf numFmtId="0" fontId="8" fillId="26" borderId="1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19" borderId="19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8" fillId="20" borderId="19" xfId="0" applyFont="1" applyFill="1" applyBorder="1" applyAlignment="1">
      <alignment horizontal="center" vertical="center" wrapText="1"/>
    </xf>
    <xf numFmtId="0" fontId="8" fillId="2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8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164" fontId="12" fillId="14" borderId="11" xfId="0" applyNumberFormat="1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5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5" fillId="7" borderId="9" xfId="0" applyFont="1" applyFill="1" applyBorder="1" applyAlignment="1">
      <alignment horizontal="center" vertical="center" wrapText="1"/>
    </xf>
    <xf numFmtId="164" fontId="5" fillId="1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6" xfId="0" applyFont="1" applyBorder="1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1" fillId="16" borderId="11" xfId="0" applyFont="1" applyFill="1" applyBorder="1" applyAlignment="1">
      <alignment horizontal="center" vertical="center"/>
    </xf>
    <xf numFmtId="164" fontId="12" fillId="18" borderId="11" xfId="0" applyNumberFormat="1" applyFont="1" applyFill="1" applyBorder="1" applyAlignment="1">
      <alignment horizontal="center" vertical="center"/>
    </xf>
    <xf numFmtId="0" fontId="12" fillId="21" borderId="11" xfId="0" applyFont="1" applyFill="1" applyBorder="1" applyAlignment="1">
      <alignment horizontal="center" vertical="center"/>
    </xf>
    <xf numFmtId="0" fontId="12" fillId="23" borderId="11" xfId="0" applyFont="1" applyFill="1" applyBorder="1" applyAlignment="1">
      <alignment horizontal="center" vertical="center"/>
    </xf>
    <xf numFmtId="0" fontId="12" fillId="19" borderId="11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164" fontId="12" fillId="21" borderId="11" xfId="0" applyNumberFormat="1" applyFont="1" applyFill="1" applyBorder="1" applyAlignment="1">
      <alignment horizontal="center" vertical="center"/>
    </xf>
    <xf numFmtId="0" fontId="12" fillId="17" borderId="11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12" fillId="13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561975</xdr:colOff>
      <xdr:row>0</xdr:row>
      <xdr:rowOff>0</xdr:rowOff>
    </xdr:from>
    <xdr:ext cx="533400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4"/>
  <sheetViews>
    <sheetView tabSelected="1" topLeftCell="A253" zoomScale="20" zoomScaleNormal="20" workbookViewId="0">
      <selection activeCell="S481" sqref="S481:S493"/>
    </sheetView>
  </sheetViews>
  <sheetFormatPr baseColWidth="10" defaultColWidth="14.42578125" defaultRowHeight="15" customHeight="1"/>
  <cols>
    <col min="1" max="1" width="20" customWidth="1"/>
    <col min="2" max="2" width="16.140625" customWidth="1"/>
    <col min="3" max="4" width="11.42578125" customWidth="1"/>
    <col min="5" max="5" width="8.42578125" customWidth="1"/>
    <col min="6" max="6" width="26.5703125" customWidth="1"/>
    <col min="7" max="7" width="16.28515625" customWidth="1"/>
    <col min="8" max="8" width="23.140625" customWidth="1"/>
    <col min="9" max="9" width="21.42578125" customWidth="1"/>
    <col min="10" max="10" width="23.42578125" customWidth="1"/>
    <col min="11" max="11" width="21.42578125" customWidth="1"/>
    <col min="12" max="12" width="20.85546875" customWidth="1"/>
    <col min="13" max="13" width="19.140625" customWidth="1"/>
    <col min="14" max="14" width="16.85546875" customWidth="1"/>
    <col min="15" max="15" width="27.42578125" customWidth="1"/>
    <col min="16" max="16" width="18" customWidth="1"/>
    <col min="17" max="17" width="23.85546875" customWidth="1"/>
    <col min="18" max="18" width="42.42578125" customWidth="1"/>
    <col min="19" max="19" width="49.28515625" customWidth="1"/>
    <col min="20" max="20" width="27.85546875" customWidth="1"/>
    <col min="21" max="21" width="31.140625" customWidth="1"/>
    <col min="22" max="41" width="11.42578125" customWidth="1"/>
  </cols>
  <sheetData>
    <row r="1" spans="1:41" ht="21" customHeight="1">
      <c r="A1" s="67"/>
      <c r="B1" s="55"/>
      <c r="C1" s="55"/>
      <c r="D1" s="55"/>
      <c r="E1" s="55"/>
      <c r="F1" s="55"/>
      <c r="G1" s="55"/>
      <c r="H1" s="71" t="s">
        <v>0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1" customHeight="1">
      <c r="A2" s="55"/>
      <c r="B2" s="55"/>
      <c r="C2" s="55"/>
      <c r="D2" s="55"/>
      <c r="E2" s="55"/>
      <c r="F2" s="55"/>
      <c r="G2" s="55"/>
      <c r="H2" s="71" t="s">
        <v>1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" customHeight="1">
      <c r="A3" s="55"/>
      <c r="B3" s="55"/>
      <c r="C3" s="55"/>
      <c r="D3" s="55"/>
      <c r="E3" s="55"/>
      <c r="F3" s="55"/>
      <c r="G3" s="55"/>
      <c r="H3" s="71" t="s">
        <v>2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27" customHeight="1">
      <c r="A4" s="55"/>
      <c r="B4" s="55"/>
      <c r="C4" s="55"/>
      <c r="D4" s="55"/>
      <c r="E4" s="55"/>
      <c r="F4" s="55"/>
      <c r="G4" s="55"/>
      <c r="H4" s="72" t="s">
        <v>3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customHeight="1">
      <c r="A5" s="54" t="s">
        <v>4</v>
      </c>
      <c r="B5" s="54" t="s">
        <v>5</v>
      </c>
      <c r="C5" s="54" t="s">
        <v>6</v>
      </c>
      <c r="D5" s="55"/>
      <c r="E5" s="55"/>
      <c r="F5" s="54" t="s">
        <v>7</v>
      </c>
      <c r="G5" s="55"/>
      <c r="H5" s="84" t="s">
        <v>8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>
      <c r="A6" s="55"/>
      <c r="B6" s="55"/>
      <c r="C6" s="55"/>
      <c r="D6" s="55"/>
      <c r="E6" s="55"/>
      <c r="F6" s="55"/>
      <c r="G6" s="55"/>
      <c r="H6" s="85">
        <v>2024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20.25" customHeight="1">
      <c r="A7" s="55"/>
      <c r="B7" s="55"/>
      <c r="C7" s="55"/>
      <c r="D7" s="55"/>
      <c r="E7" s="55"/>
      <c r="F7" s="55"/>
      <c r="G7" s="55"/>
      <c r="H7" s="2" t="s">
        <v>9</v>
      </c>
      <c r="I7" s="63" t="s">
        <v>10</v>
      </c>
      <c r="J7" s="64"/>
      <c r="K7" s="64"/>
      <c r="L7" s="64"/>
      <c r="M7" s="64"/>
      <c r="N7" s="64"/>
      <c r="O7" s="64"/>
      <c r="P7" s="64"/>
      <c r="Q7" s="39"/>
      <c r="R7" s="65" t="s">
        <v>11</v>
      </c>
      <c r="S7" s="56" t="s">
        <v>12</v>
      </c>
      <c r="T7" s="57" t="s">
        <v>13</v>
      </c>
      <c r="U7" s="68" t="s">
        <v>14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91.5" customHeight="1">
      <c r="A8" s="55"/>
      <c r="B8" s="55"/>
      <c r="C8" s="55"/>
      <c r="D8" s="55"/>
      <c r="E8" s="55"/>
      <c r="F8" s="55"/>
      <c r="G8" s="55"/>
      <c r="H8" s="59" t="s">
        <v>15</v>
      </c>
      <c r="I8" s="61" t="s">
        <v>16</v>
      </c>
      <c r="J8" s="61" t="s">
        <v>17</v>
      </c>
      <c r="K8" s="61" t="s">
        <v>18</v>
      </c>
      <c r="L8" s="61" t="s">
        <v>19</v>
      </c>
      <c r="M8" s="61" t="s">
        <v>20</v>
      </c>
      <c r="N8" s="61" t="s">
        <v>21</v>
      </c>
      <c r="O8" s="61" t="s">
        <v>22</v>
      </c>
      <c r="P8" s="61" t="s">
        <v>23</v>
      </c>
      <c r="Q8" s="66" t="s">
        <v>24</v>
      </c>
      <c r="R8" s="23"/>
      <c r="S8" s="23"/>
      <c r="T8" s="23"/>
      <c r="U8" s="69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46.5" customHeight="1">
      <c r="A9" s="55"/>
      <c r="B9" s="55"/>
      <c r="C9" s="3" t="s">
        <v>25</v>
      </c>
      <c r="D9" s="3" t="s">
        <v>26</v>
      </c>
      <c r="E9" s="3" t="s">
        <v>27</v>
      </c>
      <c r="F9" s="4" t="s">
        <v>28</v>
      </c>
      <c r="G9" s="4" t="s">
        <v>29</v>
      </c>
      <c r="H9" s="24"/>
      <c r="I9" s="62"/>
      <c r="J9" s="62"/>
      <c r="K9" s="62"/>
      <c r="L9" s="62"/>
      <c r="M9" s="62"/>
      <c r="N9" s="62"/>
      <c r="O9" s="62"/>
      <c r="P9" s="62"/>
      <c r="Q9" s="62"/>
      <c r="R9" s="24"/>
      <c r="S9" s="24"/>
      <c r="T9" s="24"/>
      <c r="U9" s="70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81.75" customHeight="1">
      <c r="A10" s="40" t="s">
        <v>30</v>
      </c>
      <c r="B10" s="32" t="s">
        <v>31</v>
      </c>
      <c r="C10" s="49" t="s">
        <v>32</v>
      </c>
      <c r="D10" s="60" t="s">
        <v>33</v>
      </c>
      <c r="E10" s="39"/>
      <c r="F10" s="5" t="s">
        <v>34</v>
      </c>
      <c r="G10" s="6">
        <v>3</v>
      </c>
      <c r="H10" s="7">
        <f t="shared" ref="H10:H15" si="0">G10</f>
        <v>3</v>
      </c>
      <c r="I10" s="8">
        <v>0</v>
      </c>
      <c r="J10" s="8">
        <f t="shared" ref="J10:J16" si="1">(H10*I10)</f>
        <v>0</v>
      </c>
      <c r="K10" s="8">
        <f t="shared" ref="K10:K16" si="2">J10</f>
        <v>0</v>
      </c>
      <c r="L10" s="8">
        <f t="shared" ref="L10:L16" si="3">K10*7</f>
        <v>0</v>
      </c>
      <c r="M10" s="8">
        <f t="shared" ref="M10:M16" si="4">K10*30</f>
        <v>0</v>
      </c>
      <c r="N10" s="8">
        <f t="shared" ref="N10:N16" si="5">K10*365</f>
        <v>0</v>
      </c>
      <c r="O10" s="8">
        <f t="shared" ref="O10:O16" si="6">N10*265</f>
        <v>0</v>
      </c>
      <c r="P10" s="9">
        <f t="shared" ref="P10:P16" si="7">O10/1000</f>
        <v>0</v>
      </c>
      <c r="Q10" s="10">
        <f t="shared" ref="Q10:Q16" si="8">O10/1000000</f>
        <v>0</v>
      </c>
      <c r="R10" s="58">
        <f>SUM(Q10:Q12)</f>
        <v>0</v>
      </c>
      <c r="S10" s="86">
        <f>SUM(R10:R480)</f>
        <v>4484693.6921031391</v>
      </c>
      <c r="T10" s="82">
        <v>6.64</v>
      </c>
      <c r="U10" s="83">
        <f>SUM(S10:S493)</f>
        <v>4484693.6921031391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33.75" customHeight="1">
      <c r="A11" s="23"/>
      <c r="B11" s="23"/>
      <c r="C11" s="23"/>
      <c r="D11" s="60" t="s">
        <v>35</v>
      </c>
      <c r="E11" s="39"/>
      <c r="F11" s="6"/>
      <c r="G11" s="6">
        <v>0</v>
      </c>
      <c r="H11" s="7">
        <f t="shared" si="0"/>
        <v>0</v>
      </c>
      <c r="I11" s="8">
        <v>0</v>
      </c>
      <c r="J11" s="8">
        <f t="shared" si="1"/>
        <v>0</v>
      </c>
      <c r="K11" s="8">
        <f t="shared" si="2"/>
        <v>0</v>
      </c>
      <c r="L11" s="8">
        <f t="shared" si="3"/>
        <v>0</v>
      </c>
      <c r="M11" s="8">
        <f t="shared" si="4"/>
        <v>0</v>
      </c>
      <c r="N11" s="8">
        <f t="shared" si="5"/>
        <v>0</v>
      </c>
      <c r="O11" s="8">
        <f t="shared" si="6"/>
        <v>0</v>
      </c>
      <c r="P11" s="9">
        <f t="shared" si="7"/>
        <v>0</v>
      </c>
      <c r="Q11" s="10">
        <f t="shared" si="8"/>
        <v>0</v>
      </c>
      <c r="R11" s="23"/>
      <c r="S11" s="23"/>
      <c r="T11" s="23"/>
      <c r="U11" s="6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78.75" customHeight="1">
      <c r="A12" s="23"/>
      <c r="B12" s="23"/>
      <c r="C12" s="24"/>
      <c r="D12" s="60" t="s">
        <v>36</v>
      </c>
      <c r="E12" s="39"/>
      <c r="F12" s="6"/>
      <c r="G12" s="6">
        <v>0</v>
      </c>
      <c r="H12" s="7">
        <f t="shared" si="0"/>
        <v>0</v>
      </c>
      <c r="I12" s="8">
        <v>0</v>
      </c>
      <c r="J12" s="8">
        <f t="shared" si="1"/>
        <v>0</v>
      </c>
      <c r="K12" s="8">
        <f t="shared" si="2"/>
        <v>0</v>
      </c>
      <c r="L12" s="8">
        <f t="shared" si="3"/>
        <v>0</v>
      </c>
      <c r="M12" s="8">
        <f t="shared" si="4"/>
        <v>0</v>
      </c>
      <c r="N12" s="8">
        <f t="shared" si="5"/>
        <v>0</v>
      </c>
      <c r="O12" s="8">
        <f t="shared" si="6"/>
        <v>0</v>
      </c>
      <c r="P12" s="9">
        <f t="shared" si="7"/>
        <v>0</v>
      </c>
      <c r="Q12" s="10">
        <f t="shared" si="8"/>
        <v>0</v>
      </c>
      <c r="R12" s="24"/>
      <c r="S12" s="23"/>
      <c r="T12" s="23"/>
      <c r="U12" s="6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23.25" customHeight="1">
      <c r="A13" s="23"/>
      <c r="B13" s="23"/>
      <c r="C13" s="41" t="s">
        <v>37</v>
      </c>
      <c r="D13" s="50" t="s">
        <v>38</v>
      </c>
      <c r="E13" s="39"/>
      <c r="F13" s="11"/>
      <c r="G13" s="11">
        <v>0</v>
      </c>
      <c r="H13" s="7">
        <f t="shared" si="0"/>
        <v>0</v>
      </c>
      <c r="I13" s="8">
        <v>0</v>
      </c>
      <c r="J13" s="8">
        <f t="shared" si="1"/>
        <v>0</v>
      </c>
      <c r="K13" s="8">
        <f t="shared" si="2"/>
        <v>0</v>
      </c>
      <c r="L13" s="8">
        <f t="shared" si="3"/>
        <v>0</v>
      </c>
      <c r="M13" s="8">
        <f t="shared" si="4"/>
        <v>0</v>
      </c>
      <c r="N13" s="8">
        <f t="shared" si="5"/>
        <v>0</v>
      </c>
      <c r="O13" s="8">
        <f t="shared" si="6"/>
        <v>0</v>
      </c>
      <c r="P13" s="9">
        <f t="shared" si="7"/>
        <v>0</v>
      </c>
      <c r="Q13" s="10">
        <f t="shared" si="8"/>
        <v>0</v>
      </c>
      <c r="R13" s="76">
        <f>SUM(Q13:Q186)</f>
        <v>706570.13578799996</v>
      </c>
      <c r="S13" s="23"/>
      <c r="T13" s="23"/>
      <c r="U13" s="69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23.25" customHeight="1">
      <c r="A14" s="23"/>
      <c r="B14" s="23"/>
      <c r="C14" s="23"/>
      <c r="D14" s="50" t="s">
        <v>39</v>
      </c>
      <c r="E14" s="39"/>
      <c r="F14" s="11"/>
      <c r="G14" s="11">
        <v>0</v>
      </c>
      <c r="H14" s="7">
        <f t="shared" si="0"/>
        <v>0</v>
      </c>
      <c r="I14" s="8">
        <v>0</v>
      </c>
      <c r="J14" s="8">
        <f t="shared" si="1"/>
        <v>0</v>
      </c>
      <c r="K14" s="8">
        <f t="shared" si="2"/>
        <v>0</v>
      </c>
      <c r="L14" s="8">
        <f t="shared" si="3"/>
        <v>0</v>
      </c>
      <c r="M14" s="8">
        <f t="shared" si="4"/>
        <v>0</v>
      </c>
      <c r="N14" s="8">
        <f t="shared" si="5"/>
        <v>0</v>
      </c>
      <c r="O14" s="8">
        <f t="shared" si="6"/>
        <v>0</v>
      </c>
      <c r="P14" s="9">
        <f t="shared" si="7"/>
        <v>0</v>
      </c>
      <c r="Q14" s="10">
        <f t="shared" si="8"/>
        <v>0</v>
      </c>
      <c r="R14" s="23"/>
      <c r="S14" s="23"/>
      <c r="T14" s="23"/>
      <c r="U14" s="69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34.5" customHeight="1">
      <c r="A15" s="23"/>
      <c r="B15" s="23"/>
      <c r="C15" s="23"/>
      <c r="D15" s="50" t="s">
        <v>40</v>
      </c>
      <c r="E15" s="39"/>
      <c r="F15" s="11"/>
      <c r="G15" s="11">
        <v>0</v>
      </c>
      <c r="H15" s="7">
        <f t="shared" si="0"/>
        <v>0</v>
      </c>
      <c r="I15" s="8">
        <v>0</v>
      </c>
      <c r="J15" s="8">
        <f t="shared" si="1"/>
        <v>0</v>
      </c>
      <c r="K15" s="8">
        <f t="shared" si="2"/>
        <v>0</v>
      </c>
      <c r="L15" s="8">
        <f t="shared" si="3"/>
        <v>0</v>
      </c>
      <c r="M15" s="8">
        <f t="shared" si="4"/>
        <v>0</v>
      </c>
      <c r="N15" s="8">
        <f t="shared" si="5"/>
        <v>0</v>
      </c>
      <c r="O15" s="8">
        <f t="shared" si="6"/>
        <v>0</v>
      </c>
      <c r="P15" s="9">
        <f t="shared" si="7"/>
        <v>0</v>
      </c>
      <c r="Q15" s="10">
        <f t="shared" si="8"/>
        <v>0</v>
      </c>
      <c r="R15" s="23"/>
      <c r="S15" s="23"/>
      <c r="T15" s="23"/>
      <c r="U15" s="69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34.5" customHeight="1">
      <c r="A16" s="23"/>
      <c r="B16" s="23"/>
      <c r="C16" s="23"/>
      <c r="D16" s="48" t="s">
        <v>41</v>
      </c>
      <c r="E16" s="27"/>
      <c r="F16" s="12" t="s">
        <v>42</v>
      </c>
      <c r="G16" s="12">
        <v>2</v>
      </c>
      <c r="H16" s="36">
        <f>SUM(G16:G27)</f>
        <v>155</v>
      </c>
      <c r="I16" s="22">
        <v>0</v>
      </c>
      <c r="J16" s="22">
        <f t="shared" si="1"/>
        <v>0</v>
      </c>
      <c r="K16" s="22">
        <f t="shared" si="2"/>
        <v>0</v>
      </c>
      <c r="L16" s="22">
        <f t="shared" si="3"/>
        <v>0</v>
      </c>
      <c r="M16" s="22">
        <f t="shared" si="4"/>
        <v>0</v>
      </c>
      <c r="N16" s="22">
        <f t="shared" si="5"/>
        <v>0</v>
      </c>
      <c r="O16" s="22">
        <f t="shared" si="6"/>
        <v>0</v>
      </c>
      <c r="P16" s="25">
        <f t="shared" si="7"/>
        <v>0</v>
      </c>
      <c r="Q16" s="75">
        <f t="shared" si="8"/>
        <v>0</v>
      </c>
      <c r="R16" s="23"/>
      <c r="S16" s="23"/>
      <c r="T16" s="23"/>
      <c r="U16" s="69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25.5" customHeight="1">
      <c r="A17" s="23"/>
      <c r="B17" s="23"/>
      <c r="C17" s="23"/>
      <c r="D17" s="28"/>
      <c r="E17" s="29"/>
      <c r="F17" s="12" t="s">
        <v>43</v>
      </c>
      <c r="G17" s="12">
        <v>52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69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5" customHeight="1">
      <c r="A18" s="23"/>
      <c r="B18" s="23"/>
      <c r="C18" s="23"/>
      <c r="D18" s="28"/>
      <c r="E18" s="29"/>
      <c r="F18" s="12" t="s">
        <v>44</v>
      </c>
      <c r="G18" s="12">
        <v>26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69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5.5" customHeight="1">
      <c r="A19" s="23"/>
      <c r="B19" s="23"/>
      <c r="C19" s="23"/>
      <c r="D19" s="28"/>
      <c r="E19" s="29"/>
      <c r="F19" s="12" t="s">
        <v>45</v>
      </c>
      <c r="G19" s="12">
        <v>6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69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25.5" customHeight="1">
      <c r="A20" s="23"/>
      <c r="B20" s="23"/>
      <c r="C20" s="23"/>
      <c r="D20" s="28"/>
      <c r="E20" s="29"/>
      <c r="F20" s="12" t="s">
        <v>46</v>
      </c>
      <c r="G20" s="12">
        <v>2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69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5" customHeight="1">
      <c r="A21" s="23"/>
      <c r="B21" s="23"/>
      <c r="C21" s="23"/>
      <c r="D21" s="28"/>
      <c r="E21" s="29"/>
      <c r="F21" s="12" t="s">
        <v>47</v>
      </c>
      <c r="G21" s="12">
        <v>1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69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23"/>
      <c r="B22" s="23"/>
      <c r="C22" s="23"/>
      <c r="D22" s="28"/>
      <c r="E22" s="29"/>
      <c r="F22" s="12" t="s">
        <v>48</v>
      </c>
      <c r="G22" s="12">
        <v>1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69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5.75" customHeight="1">
      <c r="A23" s="23"/>
      <c r="B23" s="23"/>
      <c r="C23" s="23"/>
      <c r="D23" s="28"/>
      <c r="E23" s="29"/>
      <c r="F23" s="12" t="s">
        <v>49</v>
      </c>
      <c r="G23" s="12">
        <v>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69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23"/>
      <c r="B24" s="23"/>
      <c r="C24" s="23"/>
      <c r="D24" s="28"/>
      <c r="E24" s="29"/>
      <c r="F24" s="12" t="s">
        <v>50</v>
      </c>
      <c r="G24" s="12">
        <v>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69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5" customHeight="1">
      <c r="A25" s="23"/>
      <c r="B25" s="23"/>
      <c r="C25" s="23"/>
      <c r="D25" s="28"/>
      <c r="E25" s="29"/>
      <c r="F25" s="12" t="s">
        <v>51</v>
      </c>
      <c r="G25" s="12">
        <v>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6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25.5" customHeight="1">
      <c r="A26" s="23"/>
      <c r="B26" s="23"/>
      <c r="C26" s="23"/>
      <c r="D26" s="28"/>
      <c r="E26" s="29"/>
      <c r="F26" s="12" t="s">
        <v>52</v>
      </c>
      <c r="G26" s="12">
        <v>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69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25.5" customHeight="1">
      <c r="A27" s="23"/>
      <c r="B27" s="23"/>
      <c r="C27" s="23"/>
      <c r="D27" s="30"/>
      <c r="E27" s="31"/>
      <c r="F27" s="12" t="s">
        <v>53</v>
      </c>
      <c r="G27" s="12">
        <v>47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3"/>
      <c r="S27" s="23"/>
      <c r="T27" s="23"/>
      <c r="U27" s="69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57" customHeight="1">
      <c r="A28" s="23"/>
      <c r="B28" s="23"/>
      <c r="C28" s="23"/>
      <c r="D28" s="48" t="s">
        <v>54</v>
      </c>
      <c r="E28" s="27"/>
      <c r="F28" s="12" t="s">
        <v>55</v>
      </c>
      <c r="G28" s="12">
        <v>7</v>
      </c>
      <c r="H28" s="36">
        <f>SUM(G28:G43)</f>
        <v>117</v>
      </c>
      <c r="I28" s="22">
        <v>0</v>
      </c>
      <c r="J28" s="22">
        <f>(H28*I28)</f>
        <v>0</v>
      </c>
      <c r="K28" s="22">
        <f>J28</f>
        <v>0</v>
      </c>
      <c r="L28" s="22">
        <f>K28*7</f>
        <v>0</v>
      </c>
      <c r="M28" s="22">
        <f>K28*30</f>
        <v>0</v>
      </c>
      <c r="N28" s="22">
        <f>K28*365</f>
        <v>0</v>
      </c>
      <c r="O28" s="22">
        <f>N28*265</f>
        <v>0</v>
      </c>
      <c r="P28" s="25">
        <f>O28/1000</f>
        <v>0</v>
      </c>
      <c r="Q28" s="75">
        <f>O28/1000000</f>
        <v>0</v>
      </c>
      <c r="R28" s="23"/>
      <c r="S28" s="23"/>
      <c r="T28" s="23"/>
      <c r="U28" s="6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5.75" customHeight="1">
      <c r="A29" s="23"/>
      <c r="B29" s="23"/>
      <c r="C29" s="23"/>
      <c r="D29" s="28"/>
      <c r="E29" s="29"/>
      <c r="F29" s="12" t="s">
        <v>56</v>
      </c>
      <c r="G29" s="12">
        <v>1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6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5" customHeight="1">
      <c r="A30" s="23"/>
      <c r="B30" s="23"/>
      <c r="C30" s="23"/>
      <c r="D30" s="28"/>
      <c r="E30" s="29"/>
      <c r="F30" s="12" t="s">
        <v>57</v>
      </c>
      <c r="G30" s="12">
        <v>6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6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25.5" customHeight="1">
      <c r="A31" s="23"/>
      <c r="B31" s="23"/>
      <c r="C31" s="23"/>
      <c r="D31" s="28"/>
      <c r="E31" s="29"/>
      <c r="F31" s="12" t="s">
        <v>58</v>
      </c>
      <c r="G31" s="12">
        <v>2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6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5.75" customHeight="1">
      <c r="A32" s="23"/>
      <c r="B32" s="23"/>
      <c r="C32" s="23"/>
      <c r="D32" s="28"/>
      <c r="E32" s="29"/>
      <c r="F32" s="12" t="s">
        <v>59</v>
      </c>
      <c r="G32" s="12">
        <v>1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69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25.5" customHeight="1">
      <c r="A33" s="23"/>
      <c r="B33" s="23"/>
      <c r="C33" s="23"/>
      <c r="D33" s="28"/>
      <c r="E33" s="29"/>
      <c r="F33" s="12" t="s">
        <v>60</v>
      </c>
      <c r="G33" s="12">
        <v>2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6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5.75" customHeight="1">
      <c r="A34" s="23"/>
      <c r="B34" s="23"/>
      <c r="C34" s="23"/>
      <c r="D34" s="28"/>
      <c r="E34" s="29"/>
      <c r="F34" s="12" t="s">
        <v>61</v>
      </c>
      <c r="G34" s="12">
        <v>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6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25.5" customHeight="1">
      <c r="A35" s="23"/>
      <c r="B35" s="23"/>
      <c r="C35" s="23"/>
      <c r="D35" s="28"/>
      <c r="E35" s="29"/>
      <c r="F35" s="12" t="s">
        <v>62</v>
      </c>
      <c r="G35" s="12">
        <v>1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6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23"/>
      <c r="B36" s="23"/>
      <c r="C36" s="23"/>
      <c r="D36" s="28"/>
      <c r="E36" s="29"/>
      <c r="F36" s="12" t="s">
        <v>63</v>
      </c>
      <c r="G36" s="12">
        <v>1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6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23"/>
      <c r="B37" s="23"/>
      <c r="C37" s="23"/>
      <c r="D37" s="28"/>
      <c r="E37" s="29"/>
      <c r="F37" s="12" t="s">
        <v>64</v>
      </c>
      <c r="G37" s="12">
        <v>8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6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25.5" customHeight="1">
      <c r="A38" s="23"/>
      <c r="B38" s="23"/>
      <c r="C38" s="23"/>
      <c r="D38" s="28"/>
      <c r="E38" s="29"/>
      <c r="F38" s="12" t="s">
        <v>65</v>
      </c>
      <c r="G38" s="12">
        <v>36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69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5" customHeight="1">
      <c r="A39" s="23"/>
      <c r="B39" s="23"/>
      <c r="C39" s="23"/>
      <c r="D39" s="28"/>
      <c r="E39" s="29"/>
      <c r="F39" s="12" t="s">
        <v>66</v>
      </c>
      <c r="G39" s="12">
        <v>1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6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5" customHeight="1">
      <c r="A40" s="23"/>
      <c r="B40" s="23"/>
      <c r="C40" s="23"/>
      <c r="D40" s="28"/>
      <c r="E40" s="29"/>
      <c r="F40" s="12" t="s">
        <v>67</v>
      </c>
      <c r="G40" s="12">
        <v>1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6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25.5" customHeight="1">
      <c r="A41" s="23"/>
      <c r="B41" s="23"/>
      <c r="C41" s="23"/>
      <c r="D41" s="28"/>
      <c r="E41" s="29"/>
      <c r="F41" s="12" t="s">
        <v>68</v>
      </c>
      <c r="G41" s="12">
        <v>2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6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25.5" customHeight="1">
      <c r="A42" s="23"/>
      <c r="B42" s="23"/>
      <c r="C42" s="23"/>
      <c r="D42" s="28"/>
      <c r="E42" s="29"/>
      <c r="F42" s="12" t="s">
        <v>69</v>
      </c>
      <c r="G42" s="12">
        <v>1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6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25.5" customHeight="1">
      <c r="A43" s="23"/>
      <c r="B43" s="23"/>
      <c r="C43" s="23"/>
      <c r="D43" s="30"/>
      <c r="E43" s="31"/>
      <c r="F43" s="12" t="s">
        <v>70</v>
      </c>
      <c r="G43" s="12">
        <v>46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  <c r="S43" s="23"/>
      <c r="T43" s="23"/>
      <c r="U43" s="6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23.25" customHeight="1">
      <c r="A44" s="23"/>
      <c r="B44" s="23"/>
      <c r="C44" s="23"/>
      <c r="D44" s="48" t="s">
        <v>71</v>
      </c>
      <c r="E44" s="27"/>
      <c r="F44" s="12" t="s">
        <v>72</v>
      </c>
      <c r="G44" s="12">
        <v>8</v>
      </c>
      <c r="H44" s="36">
        <f>G44+G45</f>
        <v>550</v>
      </c>
      <c r="I44" s="22">
        <v>1600</v>
      </c>
      <c r="J44" s="22">
        <f>H44*I44</f>
        <v>880000</v>
      </c>
      <c r="K44" s="22">
        <f>J44</f>
        <v>880000</v>
      </c>
      <c r="L44" s="22">
        <f>K44*7</f>
        <v>6160000</v>
      </c>
      <c r="M44" s="22">
        <f>K44*30</f>
        <v>26400000</v>
      </c>
      <c r="N44" s="22">
        <f>K44*365</f>
        <v>321200000</v>
      </c>
      <c r="O44" s="22">
        <f>N44*265</f>
        <v>85118000000</v>
      </c>
      <c r="P44" s="25">
        <f>O44/1000</f>
        <v>85118000</v>
      </c>
      <c r="Q44" s="75">
        <f>O44/1000000</f>
        <v>85118</v>
      </c>
      <c r="R44" s="23"/>
      <c r="S44" s="23"/>
      <c r="T44" s="23"/>
      <c r="U44" s="69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25.5" customHeight="1">
      <c r="A45" s="23"/>
      <c r="B45" s="23"/>
      <c r="C45" s="23"/>
      <c r="D45" s="30"/>
      <c r="E45" s="31"/>
      <c r="F45" s="12" t="s">
        <v>73</v>
      </c>
      <c r="G45" s="12">
        <v>542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  <c r="S45" s="23"/>
      <c r="T45" s="23"/>
      <c r="U45" s="6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23.25" customHeight="1">
      <c r="A46" s="23"/>
      <c r="B46" s="23"/>
      <c r="C46" s="23"/>
      <c r="D46" s="50" t="s">
        <v>74</v>
      </c>
      <c r="E46" s="39"/>
      <c r="F46" s="12" t="s">
        <v>75</v>
      </c>
      <c r="G46" s="12">
        <v>411</v>
      </c>
      <c r="H46" s="7">
        <f>G46</f>
        <v>411</v>
      </c>
      <c r="I46" s="8">
        <v>1600</v>
      </c>
      <c r="J46" s="8">
        <f t="shared" ref="J46:J47" si="9">H46*I46</f>
        <v>657600</v>
      </c>
      <c r="K46" s="8">
        <f t="shared" ref="K46:K47" si="10">J46</f>
        <v>657600</v>
      </c>
      <c r="L46" s="8">
        <f t="shared" ref="L46:L47" si="11">K46*7</f>
        <v>4603200</v>
      </c>
      <c r="M46" s="8">
        <f t="shared" ref="M46:M47" si="12">K46*30</f>
        <v>19728000</v>
      </c>
      <c r="N46" s="8">
        <f t="shared" ref="N46:N47" si="13">K46*365</f>
        <v>240024000</v>
      </c>
      <c r="O46" s="8">
        <f t="shared" ref="O46:O47" si="14">N46*265</f>
        <v>63606360000</v>
      </c>
      <c r="P46" s="9">
        <f t="shared" ref="P46:P47" si="15">O46/1000</f>
        <v>63606360</v>
      </c>
      <c r="Q46" s="10">
        <f t="shared" ref="Q46:Q47" si="16">O46/1000000</f>
        <v>63606.36</v>
      </c>
      <c r="R46" s="23"/>
      <c r="S46" s="23"/>
      <c r="T46" s="23"/>
      <c r="U46" s="69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34.5" customHeight="1">
      <c r="A47" s="23"/>
      <c r="B47" s="23"/>
      <c r="C47" s="23"/>
      <c r="D47" s="48" t="s">
        <v>76</v>
      </c>
      <c r="E47" s="27"/>
      <c r="F47" s="12" t="s">
        <v>77</v>
      </c>
      <c r="G47" s="12">
        <v>4</v>
      </c>
      <c r="H47" s="36">
        <f>G47+G48</f>
        <v>446</v>
      </c>
      <c r="I47" s="22">
        <v>1601.6559999999999</v>
      </c>
      <c r="J47" s="22">
        <f t="shared" si="9"/>
        <v>714338.576</v>
      </c>
      <c r="K47" s="22">
        <f t="shared" si="10"/>
        <v>714338.576</v>
      </c>
      <c r="L47" s="22">
        <f t="shared" si="11"/>
        <v>5000370.0319999997</v>
      </c>
      <c r="M47" s="22">
        <f t="shared" si="12"/>
        <v>21430157.280000001</v>
      </c>
      <c r="N47" s="22">
        <f t="shared" si="13"/>
        <v>260733580.24000001</v>
      </c>
      <c r="O47" s="22">
        <f t="shared" si="14"/>
        <v>69094398763.600006</v>
      </c>
      <c r="P47" s="25">
        <f t="shared" si="15"/>
        <v>69094398.763600007</v>
      </c>
      <c r="Q47" s="75">
        <f t="shared" si="16"/>
        <v>69094.398763600009</v>
      </c>
      <c r="R47" s="23"/>
      <c r="S47" s="23"/>
      <c r="T47" s="23"/>
      <c r="U47" s="69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25.5" customHeight="1">
      <c r="A48" s="23"/>
      <c r="B48" s="23"/>
      <c r="C48" s="23"/>
      <c r="D48" s="30"/>
      <c r="E48" s="31"/>
      <c r="F48" s="12" t="s">
        <v>78</v>
      </c>
      <c r="G48" s="12">
        <v>442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  <c r="S48" s="23"/>
      <c r="T48" s="23"/>
      <c r="U48" s="6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5.75" customHeight="1">
      <c r="A49" s="23"/>
      <c r="B49" s="23"/>
      <c r="C49" s="23"/>
      <c r="D49" s="48" t="s">
        <v>79</v>
      </c>
      <c r="E49" s="27"/>
      <c r="F49" s="12" t="s">
        <v>80</v>
      </c>
      <c r="G49" s="12">
        <v>7</v>
      </c>
      <c r="H49" s="36">
        <f>SUM(G49:G51)</f>
        <v>359</v>
      </c>
      <c r="I49" s="22">
        <v>1601.6559999999999</v>
      </c>
      <c r="J49" s="22">
        <f>H49*I49</f>
        <v>574994.50399999996</v>
      </c>
      <c r="K49" s="22">
        <f>J49</f>
        <v>574994.50399999996</v>
      </c>
      <c r="L49" s="22">
        <f>K49*7</f>
        <v>4024961.5279999999</v>
      </c>
      <c r="M49" s="22">
        <f>K49*30</f>
        <v>17249835.119999997</v>
      </c>
      <c r="N49" s="22">
        <f>K49*365</f>
        <v>209872993.95999998</v>
      </c>
      <c r="O49" s="22">
        <f>N49*265</f>
        <v>55616343399.399994</v>
      </c>
      <c r="P49" s="25">
        <f>O49/1000</f>
        <v>55616343.399399996</v>
      </c>
      <c r="Q49" s="75">
        <f>O49/1000000</f>
        <v>55616.343399399993</v>
      </c>
      <c r="R49" s="23"/>
      <c r="S49" s="23"/>
      <c r="T49" s="23"/>
      <c r="U49" s="6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25.5" customHeight="1">
      <c r="A50" s="23"/>
      <c r="B50" s="23"/>
      <c r="C50" s="23"/>
      <c r="D50" s="28"/>
      <c r="E50" s="29"/>
      <c r="F50" s="12" t="s">
        <v>81</v>
      </c>
      <c r="G50" s="12">
        <v>167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6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5.75" customHeight="1">
      <c r="A51" s="23"/>
      <c r="B51" s="23"/>
      <c r="C51" s="23"/>
      <c r="D51" s="30"/>
      <c r="E51" s="31"/>
      <c r="F51" s="12" t="s">
        <v>82</v>
      </c>
      <c r="G51" s="12">
        <v>185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3"/>
      <c r="T51" s="23"/>
      <c r="U51" s="69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34.5" customHeight="1">
      <c r="A52" s="23"/>
      <c r="B52" s="23"/>
      <c r="C52" s="23"/>
      <c r="D52" s="48" t="s">
        <v>83</v>
      </c>
      <c r="E52" s="27"/>
      <c r="F52" s="11" t="s">
        <v>84</v>
      </c>
      <c r="G52" s="11">
        <v>332</v>
      </c>
      <c r="H52" s="36">
        <f>SUM(G52:G58)</f>
        <v>1965</v>
      </c>
      <c r="I52" s="22">
        <v>1601.6559999999999</v>
      </c>
      <c r="J52" s="22">
        <f>H52*I52</f>
        <v>3147254.04</v>
      </c>
      <c r="K52" s="22">
        <f>J52</f>
        <v>3147254.04</v>
      </c>
      <c r="L52" s="22">
        <f>K52*7</f>
        <v>22030778.280000001</v>
      </c>
      <c r="M52" s="22">
        <f>K52*30</f>
        <v>94417621.200000003</v>
      </c>
      <c r="N52" s="22">
        <f>K52*365</f>
        <v>1148747724.5999999</v>
      </c>
      <c r="O52" s="22">
        <f>N52*265</f>
        <v>304418147019</v>
      </c>
      <c r="P52" s="25">
        <f>O52/1000</f>
        <v>304418147.01899999</v>
      </c>
      <c r="Q52" s="75">
        <f>O52/1000000</f>
        <v>304418.14701900003</v>
      </c>
      <c r="R52" s="23"/>
      <c r="S52" s="23"/>
      <c r="T52" s="23"/>
      <c r="U52" s="69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25.5" customHeight="1">
      <c r="A53" s="23"/>
      <c r="B53" s="23"/>
      <c r="C53" s="23"/>
      <c r="D53" s="28"/>
      <c r="E53" s="29"/>
      <c r="F53" s="11" t="s">
        <v>85</v>
      </c>
      <c r="G53" s="11">
        <v>779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69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.75" customHeight="1">
      <c r="A54" s="23"/>
      <c r="B54" s="23"/>
      <c r="C54" s="23"/>
      <c r="D54" s="28"/>
      <c r="E54" s="29"/>
      <c r="F54" s="11" t="s">
        <v>86</v>
      </c>
      <c r="G54" s="11">
        <v>40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6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.75" customHeight="1">
      <c r="A55" s="23"/>
      <c r="B55" s="23"/>
      <c r="C55" s="23"/>
      <c r="D55" s="28"/>
      <c r="E55" s="29"/>
      <c r="F55" s="11" t="s">
        <v>87</v>
      </c>
      <c r="G55" s="11">
        <v>244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69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" customHeight="1">
      <c r="A56" s="23"/>
      <c r="B56" s="23"/>
      <c r="C56" s="23"/>
      <c r="D56" s="28"/>
      <c r="E56" s="29"/>
      <c r="F56" s="11" t="s">
        <v>88</v>
      </c>
      <c r="G56" s="11">
        <v>73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69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.75" customHeight="1">
      <c r="A57" s="23"/>
      <c r="B57" s="23"/>
      <c r="C57" s="23"/>
      <c r="D57" s="28"/>
      <c r="E57" s="29"/>
      <c r="F57" s="11" t="s">
        <v>89</v>
      </c>
      <c r="G57" s="11">
        <v>496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69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25.5" customHeight="1">
      <c r="A58" s="23"/>
      <c r="B58" s="23"/>
      <c r="C58" s="23"/>
      <c r="D58" s="30"/>
      <c r="E58" s="31"/>
      <c r="F58" s="11" t="s">
        <v>90</v>
      </c>
      <c r="G58" s="11">
        <v>1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3"/>
      <c r="S58" s="23"/>
      <c r="T58" s="23"/>
      <c r="U58" s="69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23"/>
      <c r="B59" s="23"/>
      <c r="C59" s="23"/>
      <c r="D59" s="48" t="s">
        <v>91</v>
      </c>
      <c r="E59" s="27"/>
      <c r="F59" s="11" t="s">
        <v>92</v>
      </c>
      <c r="G59" s="11">
        <v>4</v>
      </c>
      <c r="H59" s="36">
        <f>G59+G60</f>
        <v>305</v>
      </c>
      <c r="I59" s="22">
        <v>1601.6559999999999</v>
      </c>
      <c r="J59" s="22">
        <f>H59*I59</f>
        <v>488505.07999999996</v>
      </c>
      <c r="K59" s="22">
        <f>J59</f>
        <v>488505.07999999996</v>
      </c>
      <c r="L59" s="22">
        <f>K59*7</f>
        <v>3419535.5599999996</v>
      </c>
      <c r="M59" s="22">
        <f>K59*30</f>
        <v>14655152.399999999</v>
      </c>
      <c r="N59" s="22">
        <f>K59*365</f>
        <v>178304354.19999999</v>
      </c>
      <c r="O59" s="22">
        <f>N59*265</f>
        <v>47250653863</v>
      </c>
      <c r="P59" s="25">
        <f>O59/1000</f>
        <v>47250653.862999998</v>
      </c>
      <c r="Q59" s="75">
        <f>O59/1000000</f>
        <v>47250.653863</v>
      </c>
      <c r="R59" s="23"/>
      <c r="S59" s="23"/>
      <c r="T59" s="23"/>
      <c r="U59" s="69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" customHeight="1">
      <c r="A60" s="23"/>
      <c r="B60" s="23"/>
      <c r="C60" s="23"/>
      <c r="D60" s="30"/>
      <c r="E60" s="31"/>
      <c r="F60" s="11" t="s">
        <v>93</v>
      </c>
      <c r="G60" s="11">
        <v>301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  <c r="S60" s="23"/>
      <c r="T60" s="23"/>
      <c r="U60" s="69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4.5" customHeight="1">
      <c r="A61" s="23"/>
      <c r="B61" s="23"/>
      <c r="C61" s="23"/>
      <c r="D61" s="50" t="s">
        <v>94</v>
      </c>
      <c r="E61" s="39"/>
      <c r="F61" s="11"/>
      <c r="G61" s="11">
        <v>0</v>
      </c>
      <c r="H61" s="7">
        <f>G61</f>
        <v>0</v>
      </c>
      <c r="I61" s="8">
        <v>0</v>
      </c>
      <c r="J61" s="8">
        <f t="shared" ref="J61:J62" si="17">H61*I61</f>
        <v>0</v>
      </c>
      <c r="K61" s="8">
        <f t="shared" ref="K61:K62" si="18">J61</f>
        <v>0</v>
      </c>
      <c r="L61" s="8">
        <f t="shared" ref="L61:L62" si="19">K61*7</f>
        <v>0</v>
      </c>
      <c r="M61" s="8">
        <f t="shared" ref="M61:M62" si="20">K61*30</f>
        <v>0</v>
      </c>
      <c r="N61" s="8">
        <f t="shared" ref="N61:N62" si="21">K61*365</f>
        <v>0</v>
      </c>
      <c r="O61" s="8">
        <f t="shared" ref="O61:O62" si="22">N61*265</f>
        <v>0</v>
      </c>
      <c r="P61" s="9">
        <f t="shared" ref="P61:P62" si="23">O61/1000</f>
        <v>0</v>
      </c>
      <c r="Q61" s="10">
        <f t="shared" ref="Q61:Q62" si="24">O61/1000000</f>
        <v>0</v>
      </c>
      <c r="R61" s="23"/>
      <c r="S61" s="23"/>
      <c r="T61" s="23"/>
      <c r="U61" s="69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36.75" customHeight="1">
      <c r="A62" s="23"/>
      <c r="B62" s="23"/>
      <c r="C62" s="23"/>
      <c r="D62" s="48" t="s">
        <v>95</v>
      </c>
      <c r="E62" s="27"/>
      <c r="F62" s="11" t="s">
        <v>96</v>
      </c>
      <c r="G62" s="11">
        <v>2</v>
      </c>
      <c r="H62" s="36">
        <f>SUM(G62:G68)</f>
        <v>22</v>
      </c>
      <c r="I62" s="22">
        <v>480</v>
      </c>
      <c r="J62" s="22">
        <f t="shared" si="17"/>
        <v>10560</v>
      </c>
      <c r="K62" s="22">
        <f t="shared" si="18"/>
        <v>10560</v>
      </c>
      <c r="L62" s="22">
        <f t="shared" si="19"/>
        <v>73920</v>
      </c>
      <c r="M62" s="22">
        <f t="shared" si="20"/>
        <v>316800</v>
      </c>
      <c r="N62" s="22">
        <f t="shared" si="21"/>
        <v>3854400</v>
      </c>
      <c r="O62" s="22">
        <f t="shared" si="22"/>
        <v>1021416000</v>
      </c>
      <c r="P62" s="25">
        <f t="shared" si="23"/>
        <v>1021416</v>
      </c>
      <c r="Q62" s="75">
        <f t="shared" si="24"/>
        <v>1021.4160000000001</v>
      </c>
      <c r="R62" s="23"/>
      <c r="S62" s="23"/>
      <c r="T62" s="23"/>
      <c r="U62" s="69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30.75" customHeight="1">
      <c r="A63" s="23"/>
      <c r="B63" s="23"/>
      <c r="C63" s="23"/>
      <c r="D63" s="28"/>
      <c r="E63" s="29"/>
      <c r="F63" s="11" t="s">
        <v>97</v>
      </c>
      <c r="G63" s="11">
        <v>1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69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32.25" customHeight="1">
      <c r="A64" s="23"/>
      <c r="B64" s="23"/>
      <c r="C64" s="23"/>
      <c r="D64" s="28"/>
      <c r="E64" s="29"/>
      <c r="F64" s="11" t="s">
        <v>98</v>
      </c>
      <c r="G64" s="11">
        <v>3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69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25.5" customHeight="1">
      <c r="A65" s="23"/>
      <c r="B65" s="23"/>
      <c r="C65" s="23"/>
      <c r="D65" s="28"/>
      <c r="E65" s="29"/>
      <c r="F65" s="11" t="s">
        <v>99</v>
      </c>
      <c r="G65" s="11">
        <v>3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69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>
      <c r="A66" s="23"/>
      <c r="B66" s="23"/>
      <c r="C66" s="23"/>
      <c r="D66" s="28"/>
      <c r="E66" s="29"/>
      <c r="F66" s="11" t="s">
        <v>100</v>
      </c>
      <c r="G66" s="11">
        <v>7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69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25.5" customHeight="1">
      <c r="A67" s="23"/>
      <c r="B67" s="23"/>
      <c r="C67" s="23"/>
      <c r="D67" s="28"/>
      <c r="E67" s="29"/>
      <c r="F67" s="11" t="s">
        <v>101</v>
      </c>
      <c r="G67" s="11">
        <v>1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69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" customHeight="1">
      <c r="A68" s="23"/>
      <c r="B68" s="23"/>
      <c r="C68" s="23"/>
      <c r="D68" s="30"/>
      <c r="E68" s="31"/>
      <c r="F68" s="11" t="s">
        <v>102</v>
      </c>
      <c r="G68" s="11">
        <v>5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3"/>
      <c r="S68" s="23"/>
      <c r="T68" s="23"/>
      <c r="U68" s="69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>
      <c r="A69" s="23"/>
      <c r="B69" s="23"/>
      <c r="C69" s="23"/>
      <c r="D69" s="48" t="s">
        <v>103</v>
      </c>
      <c r="E69" s="27"/>
      <c r="F69" s="11" t="s">
        <v>104</v>
      </c>
      <c r="G69" s="11">
        <v>12</v>
      </c>
      <c r="H69" s="36">
        <f>SUM(G69:G82)</f>
        <v>157</v>
      </c>
      <c r="I69" s="22">
        <v>72</v>
      </c>
      <c r="J69" s="22">
        <f>H69*I69</f>
        <v>11304</v>
      </c>
      <c r="K69" s="22">
        <f>J69</f>
        <v>11304</v>
      </c>
      <c r="L69" s="22">
        <f>K69*7</f>
        <v>79128</v>
      </c>
      <c r="M69" s="22">
        <f>K69*30</f>
        <v>339120</v>
      </c>
      <c r="N69" s="22">
        <f>K69*365</f>
        <v>4125960</v>
      </c>
      <c r="O69" s="22">
        <f>N69*265</f>
        <v>1093379400</v>
      </c>
      <c r="P69" s="25">
        <f>O69/1000</f>
        <v>1093379.3999999999</v>
      </c>
      <c r="Q69" s="75">
        <f>O69/1000000</f>
        <v>1093.3794</v>
      </c>
      <c r="R69" s="23"/>
      <c r="S69" s="23"/>
      <c r="T69" s="23"/>
      <c r="U69" s="69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>
      <c r="A70" s="23"/>
      <c r="B70" s="23"/>
      <c r="C70" s="23"/>
      <c r="D70" s="28"/>
      <c r="E70" s="29"/>
      <c r="F70" s="11" t="s">
        <v>105</v>
      </c>
      <c r="G70" s="11">
        <v>13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69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>
      <c r="A71" s="23"/>
      <c r="B71" s="23"/>
      <c r="C71" s="23"/>
      <c r="D71" s="28"/>
      <c r="E71" s="29"/>
      <c r="F71" s="11" t="s">
        <v>106</v>
      </c>
      <c r="G71" s="11">
        <v>1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69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>
      <c r="A72" s="23"/>
      <c r="B72" s="23"/>
      <c r="C72" s="23"/>
      <c r="D72" s="28"/>
      <c r="E72" s="29"/>
      <c r="F72" s="11" t="s">
        <v>107</v>
      </c>
      <c r="G72" s="11">
        <v>7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69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>
      <c r="A73" s="23"/>
      <c r="B73" s="23"/>
      <c r="C73" s="23"/>
      <c r="D73" s="28"/>
      <c r="E73" s="29"/>
      <c r="F73" s="11" t="s">
        <v>108</v>
      </c>
      <c r="G73" s="11">
        <v>9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69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>
      <c r="A74" s="23"/>
      <c r="B74" s="23"/>
      <c r="C74" s="23"/>
      <c r="D74" s="28"/>
      <c r="E74" s="29"/>
      <c r="F74" s="11" t="s">
        <v>109</v>
      </c>
      <c r="G74" s="11">
        <v>8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69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>
      <c r="A75" s="23"/>
      <c r="B75" s="23"/>
      <c r="C75" s="23"/>
      <c r="D75" s="28"/>
      <c r="E75" s="29"/>
      <c r="F75" s="11" t="s">
        <v>110</v>
      </c>
      <c r="G75" s="11">
        <v>25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69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>
      <c r="A76" s="23"/>
      <c r="B76" s="23"/>
      <c r="C76" s="23"/>
      <c r="D76" s="28"/>
      <c r="E76" s="29"/>
      <c r="F76" s="11" t="s">
        <v>111</v>
      </c>
      <c r="G76" s="11">
        <v>1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69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>
      <c r="A77" s="23"/>
      <c r="B77" s="23"/>
      <c r="C77" s="23"/>
      <c r="D77" s="28"/>
      <c r="E77" s="29"/>
      <c r="F77" s="11" t="s">
        <v>112</v>
      </c>
      <c r="G77" s="11">
        <v>1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69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>
      <c r="A78" s="23"/>
      <c r="B78" s="23"/>
      <c r="C78" s="23"/>
      <c r="D78" s="28"/>
      <c r="E78" s="29"/>
      <c r="F78" s="11" t="s">
        <v>113</v>
      </c>
      <c r="G78" s="11">
        <v>1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6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>
      <c r="A79" s="23"/>
      <c r="B79" s="23"/>
      <c r="C79" s="23"/>
      <c r="D79" s="28"/>
      <c r="E79" s="29"/>
      <c r="F79" s="11" t="s">
        <v>114</v>
      </c>
      <c r="G79" s="11">
        <v>20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69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>
      <c r="A80" s="23"/>
      <c r="B80" s="23"/>
      <c r="C80" s="23"/>
      <c r="D80" s="28"/>
      <c r="E80" s="29"/>
      <c r="F80" s="11" t="s">
        <v>115</v>
      </c>
      <c r="G80" s="11">
        <v>9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69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>
      <c r="A81" s="23"/>
      <c r="B81" s="23"/>
      <c r="C81" s="23"/>
      <c r="D81" s="28"/>
      <c r="E81" s="29"/>
      <c r="F81" s="11" t="s">
        <v>116</v>
      </c>
      <c r="G81" s="11">
        <v>49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69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>
      <c r="A82" s="23"/>
      <c r="B82" s="23"/>
      <c r="C82" s="23"/>
      <c r="D82" s="30"/>
      <c r="E82" s="31"/>
      <c r="F82" s="11" t="s">
        <v>117</v>
      </c>
      <c r="G82" s="11">
        <v>1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3"/>
      <c r="S82" s="23"/>
      <c r="T82" s="23"/>
      <c r="U82" s="69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3.25" customHeight="1">
      <c r="A83" s="23"/>
      <c r="B83" s="23"/>
      <c r="C83" s="23"/>
      <c r="D83" s="48" t="s">
        <v>118</v>
      </c>
      <c r="E83" s="27"/>
      <c r="F83" s="11" t="s">
        <v>119</v>
      </c>
      <c r="G83" s="11">
        <v>4</v>
      </c>
      <c r="H83" s="36">
        <f>SUM(G83:G87)</f>
        <v>9</v>
      </c>
      <c r="I83" s="22">
        <v>2400</v>
      </c>
      <c r="J83" s="22">
        <f>H83*I83</f>
        <v>21600</v>
      </c>
      <c r="K83" s="22">
        <f>J83</f>
        <v>21600</v>
      </c>
      <c r="L83" s="22">
        <f>K83*7</f>
        <v>151200</v>
      </c>
      <c r="M83" s="22">
        <f>K83*30</f>
        <v>648000</v>
      </c>
      <c r="N83" s="22">
        <f>K83*365</f>
        <v>7884000</v>
      </c>
      <c r="O83" s="22">
        <f>N83*265</f>
        <v>2089260000</v>
      </c>
      <c r="P83" s="25">
        <f>O83/1000</f>
        <v>2089260</v>
      </c>
      <c r="Q83" s="75">
        <f>O83/1000000</f>
        <v>2089.2600000000002</v>
      </c>
      <c r="R83" s="23"/>
      <c r="S83" s="23"/>
      <c r="T83" s="23"/>
      <c r="U83" s="69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25.5" customHeight="1">
      <c r="A84" s="23"/>
      <c r="B84" s="23"/>
      <c r="C84" s="23"/>
      <c r="D84" s="28"/>
      <c r="E84" s="29"/>
      <c r="F84" s="11" t="s">
        <v>120</v>
      </c>
      <c r="G84" s="11">
        <v>1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69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" customHeight="1">
      <c r="A85" s="23"/>
      <c r="B85" s="23"/>
      <c r="C85" s="23"/>
      <c r="D85" s="28"/>
      <c r="E85" s="29"/>
      <c r="F85" s="11" t="s">
        <v>121</v>
      </c>
      <c r="G85" s="11">
        <v>1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69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" customHeight="1">
      <c r="A86" s="23"/>
      <c r="B86" s="23"/>
      <c r="C86" s="23"/>
      <c r="D86" s="28"/>
      <c r="E86" s="29"/>
      <c r="F86" s="11" t="s">
        <v>122</v>
      </c>
      <c r="G86" s="11">
        <v>1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69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" customHeight="1">
      <c r="A87" s="23"/>
      <c r="B87" s="23"/>
      <c r="C87" s="23"/>
      <c r="D87" s="30"/>
      <c r="E87" s="31"/>
      <c r="F87" s="11" t="s">
        <v>123</v>
      </c>
      <c r="G87" s="11">
        <v>2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3"/>
      <c r="S87" s="23"/>
      <c r="T87" s="23"/>
      <c r="U87" s="69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34.5" customHeight="1">
      <c r="A88" s="23"/>
      <c r="B88" s="23"/>
      <c r="C88" s="23"/>
      <c r="D88" s="48" t="s">
        <v>124</v>
      </c>
      <c r="E88" s="27"/>
      <c r="F88" s="11" t="s">
        <v>125</v>
      </c>
      <c r="G88" s="11">
        <v>1</v>
      </c>
      <c r="H88" s="36">
        <f>SUM(G88:G99)</f>
        <v>364</v>
      </c>
      <c r="I88" s="22">
        <v>177.71</v>
      </c>
      <c r="J88" s="22">
        <f>H88*I88</f>
        <v>64686.44</v>
      </c>
      <c r="K88" s="22">
        <f>J88</f>
        <v>64686.44</v>
      </c>
      <c r="L88" s="22">
        <f>K88*7</f>
        <v>452805.08</v>
      </c>
      <c r="M88" s="22">
        <f>K88*30</f>
        <v>1940593.2000000002</v>
      </c>
      <c r="N88" s="22">
        <f>K88*365</f>
        <v>23610550.600000001</v>
      </c>
      <c r="O88" s="22">
        <f>N88*265</f>
        <v>6256795909</v>
      </c>
      <c r="P88" s="25">
        <f>O88/1000</f>
        <v>6256795.909</v>
      </c>
      <c r="Q88" s="75">
        <f>O88/1000000</f>
        <v>6256.7959090000004</v>
      </c>
      <c r="R88" s="23"/>
      <c r="S88" s="23"/>
      <c r="T88" s="23"/>
      <c r="U88" s="69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25.5" customHeight="1">
      <c r="A89" s="23"/>
      <c r="B89" s="23"/>
      <c r="C89" s="23"/>
      <c r="D89" s="28"/>
      <c r="E89" s="29"/>
      <c r="F89" s="11" t="s">
        <v>126</v>
      </c>
      <c r="G89" s="11">
        <v>2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69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25.5" customHeight="1">
      <c r="A90" s="23"/>
      <c r="B90" s="23"/>
      <c r="C90" s="23"/>
      <c r="D90" s="28"/>
      <c r="E90" s="29"/>
      <c r="F90" s="11" t="s">
        <v>127</v>
      </c>
      <c r="G90" s="11">
        <v>4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69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>
      <c r="A91" s="23"/>
      <c r="B91" s="23"/>
      <c r="C91" s="23"/>
      <c r="D91" s="28"/>
      <c r="E91" s="29"/>
      <c r="F91" s="11" t="s">
        <v>128</v>
      </c>
      <c r="G91" s="11">
        <v>27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69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25.5" customHeight="1">
      <c r="A92" s="23"/>
      <c r="B92" s="23"/>
      <c r="C92" s="23"/>
      <c r="D92" s="28"/>
      <c r="E92" s="29"/>
      <c r="F92" s="11" t="s">
        <v>129</v>
      </c>
      <c r="G92" s="11">
        <v>110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69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>
      <c r="A93" s="23"/>
      <c r="B93" s="23"/>
      <c r="C93" s="23"/>
      <c r="D93" s="28"/>
      <c r="E93" s="29"/>
      <c r="F93" s="11" t="s">
        <v>130</v>
      </c>
      <c r="G93" s="11">
        <v>3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69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25.5" customHeight="1">
      <c r="A94" s="23"/>
      <c r="B94" s="23"/>
      <c r="C94" s="23"/>
      <c r="D94" s="28"/>
      <c r="E94" s="29"/>
      <c r="F94" s="11" t="s">
        <v>131</v>
      </c>
      <c r="G94" s="11">
        <v>4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69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>
      <c r="A95" s="23"/>
      <c r="B95" s="23"/>
      <c r="C95" s="23"/>
      <c r="D95" s="28"/>
      <c r="E95" s="29"/>
      <c r="F95" s="11" t="s">
        <v>132</v>
      </c>
      <c r="G95" s="11">
        <v>48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69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25.5" customHeight="1">
      <c r="A96" s="23"/>
      <c r="B96" s="23"/>
      <c r="C96" s="23"/>
      <c r="D96" s="28"/>
      <c r="E96" s="29"/>
      <c r="F96" s="11" t="s">
        <v>133</v>
      </c>
      <c r="G96" s="11">
        <v>6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69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25.5" customHeight="1">
      <c r="A97" s="23"/>
      <c r="B97" s="23"/>
      <c r="C97" s="23"/>
      <c r="D97" s="28"/>
      <c r="E97" s="29"/>
      <c r="F97" s="11" t="s">
        <v>134</v>
      </c>
      <c r="G97" s="11">
        <v>3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69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25.5" customHeight="1">
      <c r="A98" s="23"/>
      <c r="B98" s="23"/>
      <c r="C98" s="23"/>
      <c r="D98" s="28"/>
      <c r="E98" s="29"/>
      <c r="F98" s="11" t="s">
        <v>135</v>
      </c>
      <c r="G98" s="11">
        <v>117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69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25.5" customHeight="1">
      <c r="A99" s="23"/>
      <c r="B99" s="23"/>
      <c r="C99" s="23"/>
      <c r="D99" s="30"/>
      <c r="E99" s="31"/>
      <c r="F99" s="11" t="s">
        <v>136</v>
      </c>
      <c r="G99" s="11">
        <v>39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3"/>
      <c r="S99" s="23"/>
      <c r="T99" s="23"/>
      <c r="U99" s="69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25.5" customHeight="1">
      <c r="A100" s="23"/>
      <c r="B100" s="23"/>
      <c r="C100" s="23"/>
      <c r="D100" s="48" t="s">
        <v>137</v>
      </c>
      <c r="E100" s="27"/>
      <c r="F100" s="11" t="s">
        <v>138</v>
      </c>
      <c r="G100" s="11">
        <v>84</v>
      </c>
      <c r="H100" s="36">
        <f>SUM(G100:G119)</f>
        <v>187</v>
      </c>
      <c r="I100" s="22">
        <v>365.04</v>
      </c>
      <c r="J100" s="22">
        <f>H100*I100</f>
        <v>68262.48000000001</v>
      </c>
      <c r="K100" s="22">
        <f>J100</f>
        <v>68262.48000000001</v>
      </c>
      <c r="L100" s="22">
        <f>K100*7</f>
        <v>477837.3600000001</v>
      </c>
      <c r="M100" s="22">
        <f>K100*30</f>
        <v>2047874.4000000004</v>
      </c>
      <c r="N100" s="22">
        <f>K100*365</f>
        <v>24915805.200000003</v>
      </c>
      <c r="O100" s="22">
        <f>N100*265</f>
        <v>6602688378.000001</v>
      </c>
      <c r="P100" s="25">
        <f>O100/1000</f>
        <v>6602688.3780000005</v>
      </c>
      <c r="Q100" s="75">
        <f>O100/1000000</f>
        <v>6602.6883780000007</v>
      </c>
      <c r="R100" s="23"/>
      <c r="S100" s="23"/>
      <c r="T100" s="23"/>
      <c r="U100" s="69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25.5" customHeight="1">
      <c r="A101" s="23"/>
      <c r="B101" s="23"/>
      <c r="C101" s="23"/>
      <c r="D101" s="28"/>
      <c r="E101" s="29"/>
      <c r="F101" s="11" t="s">
        <v>139</v>
      </c>
      <c r="G101" s="11">
        <v>2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69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>
      <c r="A102" s="23"/>
      <c r="B102" s="23"/>
      <c r="C102" s="23"/>
      <c r="D102" s="28"/>
      <c r="E102" s="29"/>
      <c r="F102" s="11" t="s">
        <v>140</v>
      </c>
      <c r="G102" s="11">
        <v>14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69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25.5" customHeight="1">
      <c r="A103" s="23"/>
      <c r="B103" s="23"/>
      <c r="C103" s="23"/>
      <c r="D103" s="28"/>
      <c r="E103" s="29"/>
      <c r="F103" s="11" t="s">
        <v>141</v>
      </c>
      <c r="G103" s="11">
        <v>26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69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>
      <c r="A104" s="23"/>
      <c r="B104" s="23"/>
      <c r="C104" s="23"/>
      <c r="D104" s="28"/>
      <c r="E104" s="29"/>
      <c r="F104" s="11" t="s">
        <v>142</v>
      </c>
      <c r="G104" s="11">
        <v>3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69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23"/>
      <c r="B105" s="23"/>
      <c r="C105" s="23"/>
      <c r="D105" s="28"/>
      <c r="E105" s="29"/>
      <c r="F105" s="11" t="s">
        <v>143</v>
      </c>
      <c r="G105" s="11">
        <v>18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69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>
      <c r="A106" s="23"/>
      <c r="B106" s="23"/>
      <c r="C106" s="23"/>
      <c r="D106" s="28"/>
      <c r="E106" s="29"/>
      <c r="F106" s="11" t="s">
        <v>144</v>
      </c>
      <c r="G106" s="11">
        <v>6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69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>
      <c r="A107" s="23"/>
      <c r="B107" s="23"/>
      <c r="C107" s="23"/>
      <c r="D107" s="28"/>
      <c r="E107" s="29"/>
      <c r="F107" s="11" t="s">
        <v>145</v>
      </c>
      <c r="G107" s="11">
        <v>1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69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" customHeight="1">
      <c r="A108" s="23"/>
      <c r="B108" s="23"/>
      <c r="C108" s="23"/>
      <c r="D108" s="28"/>
      <c r="E108" s="29"/>
      <c r="F108" s="11" t="s">
        <v>146</v>
      </c>
      <c r="G108" s="11">
        <v>4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69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25.5" customHeight="1">
      <c r="A109" s="23"/>
      <c r="B109" s="23"/>
      <c r="C109" s="23"/>
      <c r="D109" s="28"/>
      <c r="E109" s="29"/>
      <c r="F109" s="11" t="s">
        <v>147</v>
      </c>
      <c r="G109" s="11">
        <v>1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69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>
      <c r="A110" s="23"/>
      <c r="B110" s="23"/>
      <c r="C110" s="23"/>
      <c r="D110" s="28"/>
      <c r="E110" s="29"/>
      <c r="F110" s="11" t="s">
        <v>148</v>
      </c>
      <c r="G110" s="11">
        <v>1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69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25.5" customHeight="1">
      <c r="A111" s="23"/>
      <c r="B111" s="23"/>
      <c r="C111" s="23"/>
      <c r="D111" s="28"/>
      <c r="E111" s="29"/>
      <c r="F111" s="11" t="s">
        <v>149</v>
      </c>
      <c r="G111" s="11">
        <v>1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69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>
      <c r="A112" s="23"/>
      <c r="B112" s="23"/>
      <c r="C112" s="23"/>
      <c r="D112" s="28"/>
      <c r="E112" s="29"/>
      <c r="F112" s="11" t="s">
        <v>150</v>
      </c>
      <c r="G112" s="11">
        <v>10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69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25.5" customHeight="1">
      <c r="A113" s="23"/>
      <c r="B113" s="23"/>
      <c r="C113" s="23"/>
      <c r="D113" s="28"/>
      <c r="E113" s="29"/>
      <c r="F113" s="11" t="s">
        <v>151</v>
      </c>
      <c r="G113" s="11">
        <v>1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69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25.5" customHeight="1">
      <c r="A114" s="23"/>
      <c r="B114" s="23"/>
      <c r="C114" s="23"/>
      <c r="D114" s="28"/>
      <c r="E114" s="29"/>
      <c r="F114" s="11" t="s">
        <v>152</v>
      </c>
      <c r="G114" s="11">
        <v>4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69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29.25" customHeight="1">
      <c r="A115" s="23"/>
      <c r="B115" s="23"/>
      <c r="C115" s="23"/>
      <c r="D115" s="28"/>
      <c r="E115" s="29"/>
      <c r="F115" s="11" t="s">
        <v>153</v>
      </c>
      <c r="G115" s="11">
        <v>1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69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30.75" customHeight="1">
      <c r="A116" s="23"/>
      <c r="B116" s="23"/>
      <c r="C116" s="23"/>
      <c r="D116" s="28"/>
      <c r="E116" s="29"/>
      <c r="F116" s="11" t="s">
        <v>154</v>
      </c>
      <c r="G116" s="11">
        <v>5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69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33.75" customHeight="1">
      <c r="A117" s="23"/>
      <c r="B117" s="23"/>
      <c r="C117" s="23"/>
      <c r="D117" s="28"/>
      <c r="E117" s="29"/>
      <c r="F117" s="11" t="s">
        <v>155</v>
      </c>
      <c r="G117" s="11">
        <v>3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69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32.25" customHeight="1">
      <c r="A118" s="23"/>
      <c r="B118" s="23"/>
      <c r="C118" s="23"/>
      <c r="D118" s="28"/>
      <c r="E118" s="29"/>
      <c r="F118" s="11" t="s">
        <v>156</v>
      </c>
      <c r="G118" s="11">
        <v>1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69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26.25" customHeight="1">
      <c r="A119" s="23"/>
      <c r="B119" s="23"/>
      <c r="C119" s="23"/>
      <c r="D119" s="30"/>
      <c r="E119" s="31"/>
      <c r="F119" s="11" t="s">
        <v>157</v>
      </c>
      <c r="G119" s="11">
        <v>1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3"/>
      <c r="S119" s="23"/>
      <c r="T119" s="23"/>
      <c r="U119" s="69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23"/>
      <c r="B120" s="23"/>
      <c r="C120" s="23"/>
      <c r="D120" s="48" t="s">
        <v>158</v>
      </c>
      <c r="E120" s="27"/>
      <c r="F120" s="11" t="s">
        <v>159</v>
      </c>
      <c r="G120" s="11">
        <v>1</v>
      </c>
      <c r="H120" s="36">
        <f>SUM(G120:G158)</f>
        <v>1494</v>
      </c>
      <c r="I120" s="22">
        <v>162.24</v>
      </c>
      <c r="J120" s="22">
        <f>H120*I120</f>
        <v>242386.56000000003</v>
      </c>
      <c r="K120" s="22">
        <f>J120</f>
        <v>242386.56000000003</v>
      </c>
      <c r="L120" s="22">
        <f>K120*7</f>
        <v>1696705.9200000002</v>
      </c>
      <c r="M120" s="22">
        <f>K120*30</f>
        <v>7271596.8000000007</v>
      </c>
      <c r="N120" s="22">
        <f>K120*365</f>
        <v>88471094.400000006</v>
      </c>
      <c r="O120" s="22">
        <f>N120*265</f>
        <v>23444840016</v>
      </c>
      <c r="P120" s="25">
        <f>O120/1000</f>
        <v>23444840.015999999</v>
      </c>
      <c r="Q120" s="75">
        <f>O120/1000000</f>
        <v>23444.840015999998</v>
      </c>
      <c r="R120" s="23"/>
      <c r="S120" s="23"/>
      <c r="T120" s="23"/>
      <c r="U120" s="69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" customHeight="1">
      <c r="A121" s="23"/>
      <c r="B121" s="23"/>
      <c r="C121" s="23"/>
      <c r="D121" s="28"/>
      <c r="E121" s="29"/>
      <c r="F121" s="11" t="s">
        <v>160</v>
      </c>
      <c r="G121" s="11">
        <v>11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69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25.5" customHeight="1">
      <c r="A122" s="23"/>
      <c r="B122" s="23"/>
      <c r="C122" s="23"/>
      <c r="D122" s="28"/>
      <c r="E122" s="29"/>
      <c r="F122" s="11" t="s">
        <v>161</v>
      </c>
      <c r="G122" s="11">
        <v>1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69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25.5" customHeight="1">
      <c r="A123" s="23"/>
      <c r="B123" s="23"/>
      <c r="C123" s="23"/>
      <c r="D123" s="28"/>
      <c r="E123" s="29"/>
      <c r="F123" s="11" t="s">
        <v>162</v>
      </c>
      <c r="G123" s="11">
        <v>6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69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25.5" customHeight="1">
      <c r="A124" s="23"/>
      <c r="B124" s="23"/>
      <c r="C124" s="23"/>
      <c r="D124" s="28"/>
      <c r="E124" s="29"/>
      <c r="F124" s="11" t="s">
        <v>163</v>
      </c>
      <c r="G124" s="11">
        <v>1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69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25.5" customHeight="1">
      <c r="A125" s="23"/>
      <c r="B125" s="23"/>
      <c r="C125" s="23"/>
      <c r="D125" s="28"/>
      <c r="E125" s="29"/>
      <c r="F125" s="11" t="s">
        <v>164</v>
      </c>
      <c r="G125" s="11">
        <v>3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69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23"/>
      <c r="B126" s="23"/>
      <c r="C126" s="23"/>
      <c r="D126" s="28"/>
      <c r="E126" s="29"/>
      <c r="F126" s="11" t="s">
        <v>165</v>
      </c>
      <c r="G126" s="11">
        <v>13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69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23"/>
      <c r="B127" s="23"/>
      <c r="C127" s="23"/>
      <c r="D127" s="28"/>
      <c r="E127" s="29"/>
      <c r="F127" s="11" t="s">
        <v>166</v>
      </c>
      <c r="G127" s="11">
        <v>29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69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25.5" customHeight="1">
      <c r="A128" s="23"/>
      <c r="B128" s="23"/>
      <c r="C128" s="23"/>
      <c r="D128" s="28"/>
      <c r="E128" s="29"/>
      <c r="F128" s="11" t="s">
        <v>167</v>
      </c>
      <c r="G128" s="11">
        <v>23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69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25.5" customHeight="1">
      <c r="A129" s="23"/>
      <c r="B129" s="23"/>
      <c r="C129" s="23"/>
      <c r="D129" s="28"/>
      <c r="E129" s="29"/>
      <c r="F129" s="11" t="s">
        <v>168</v>
      </c>
      <c r="G129" s="11">
        <v>180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69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23"/>
      <c r="B130" s="23"/>
      <c r="C130" s="23"/>
      <c r="D130" s="28"/>
      <c r="E130" s="29"/>
      <c r="F130" s="11" t="s">
        <v>169</v>
      </c>
      <c r="G130" s="11">
        <v>35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69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25.5" customHeight="1">
      <c r="A131" s="23"/>
      <c r="B131" s="23"/>
      <c r="C131" s="23"/>
      <c r="D131" s="28"/>
      <c r="E131" s="29"/>
      <c r="F131" s="11" t="s">
        <v>170</v>
      </c>
      <c r="G131" s="11">
        <v>62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69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25.5" customHeight="1">
      <c r="A132" s="23"/>
      <c r="B132" s="23"/>
      <c r="C132" s="23"/>
      <c r="D132" s="28"/>
      <c r="E132" s="29"/>
      <c r="F132" s="11" t="s">
        <v>171</v>
      </c>
      <c r="G132" s="11">
        <v>34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69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38.25" customHeight="1">
      <c r="A133" s="23"/>
      <c r="B133" s="23"/>
      <c r="C133" s="23"/>
      <c r="D133" s="28"/>
      <c r="E133" s="29"/>
      <c r="F133" s="11" t="s">
        <v>172</v>
      </c>
      <c r="G133" s="11">
        <v>37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69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23"/>
      <c r="B134" s="23"/>
      <c r="C134" s="23"/>
      <c r="D134" s="28"/>
      <c r="E134" s="29"/>
      <c r="F134" s="11" t="s">
        <v>173</v>
      </c>
      <c r="G134" s="11">
        <v>608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69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25.5" customHeight="1">
      <c r="A135" s="23"/>
      <c r="B135" s="23"/>
      <c r="C135" s="23"/>
      <c r="D135" s="28"/>
      <c r="E135" s="29"/>
      <c r="F135" s="11" t="s">
        <v>174</v>
      </c>
      <c r="G135" s="11">
        <v>16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69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25.5" customHeight="1">
      <c r="A136" s="23"/>
      <c r="B136" s="23"/>
      <c r="C136" s="23"/>
      <c r="D136" s="28"/>
      <c r="E136" s="29"/>
      <c r="F136" s="11" t="s">
        <v>175</v>
      </c>
      <c r="G136" s="11">
        <v>12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69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25.5" customHeight="1">
      <c r="A137" s="23"/>
      <c r="B137" s="23"/>
      <c r="C137" s="23"/>
      <c r="D137" s="28"/>
      <c r="E137" s="29"/>
      <c r="F137" s="11" t="s">
        <v>176</v>
      </c>
      <c r="G137" s="11">
        <v>6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69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38.25" customHeight="1">
      <c r="A138" s="23"/>
      <c r="B138" s="23"/>
      <c r="C138" s="23"/>
      <c r="D138" s="28"/>
      <c r="E138" s="29"/>
      <c r="F138" s="11" t="s">
        <v>177</v>
      </c>
      <c r="G138" s="11">
        <v>1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69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25.5" customHeight="1">
      <c r="A139" s="23"/>
      <c r="B139" s="23"/>
      <c r="C139" s="23"/>
      <c r="D139" s="28"/>
      <c r="E139" s="29"/>
      <c r="F139" s="11" t="s">
        <v>178</v>
      </c>
      <c r="G139" s="11">
        <v>24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69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>
      <c r="A140" s="23"/>
      <c r="B140" s="23"/>
      <c r="C140" s="23"/>
      <c r="D140" s="28"/>
      <c r="E140" s="29"/>
      <c r="F140" s="11" t="s">
        <v>179</v>
      </c>
      <c r="G140" s="11">
        <v>3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69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25.5" customHeight="1">
      <c r="A141" s="23"/>
      <c r="B141" s="23"/>
      <c r="C141" s="23"/>
      <c r="D141" s="28"/>
      <c r="E141" s="29"/>
      <c r="F141" s="11" t="s">
        <v>180</v>
      </c>
      <c r="G141" s="11">
        <v>1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69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25.5" customHeight="1">
      <c r="A142" s="23"/>
      <c r="B142" s="23"/>
      <c r="C142" s="23"/>
      <c r="D142" s="28"/>
      <c r="E142" s="29"/>
      <c r="F142" s="11" t="s">
        <v>181</v>
      </c>
      <c r="G142" s="11">
        <v>4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69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25.5" customHeight="1">
      <c r="A143" s="23"/>
      <c r="B143" s="23"/>
      <c r="C143" s="23"/>
      <c r="D143" s="28"/>
      <c r="E143" s="29"/>
      <c r="F143" s="11" t="s">
        <v>182</v>
      </c>
      <c r="G143" s="11">
        <v>5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69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>
      <c r="A144" s="23"/>
      <c r="B144" s="23"/>
      <c r="C144" s="23"/>
      <c r="D144" s="28"/>
      <c r="E144" s="29"/>
      <c r="F144" s="11" t="s">
        <v>183</v>
      </c>
      <c r="G144" s="11">
        <v>27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69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25.5" customHeight="1">
      <c r="A145" s="23"/>
      <c r="B145" s="23"/>
      <c r="C145" s="23"/>
      <c r="D145" s="28"/>
      <c r="E145" s="29"/>
      <c r="F145" s="11" t="s">
        <v>184</v>
      </c>
      <c r="G145" s="11">
        <v>19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69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>
      <c r="A146" s="23"/>
      <c r="B146" s="23"/>
      <c r="C146" s="23"/>
      <c r="D146" s="28"/>
      <c r="E146" s="29"/>
      <c r="F146" s="11" t="s">
        <v>185</v>
      </c>
      <c r="G146" s="11">
        <v>24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69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25.5" customHeight="1">
      <c r="A147" s="23"/>
      <c r="B147" s="23"/>
      <c r="C147" s="23"/>
      <c r="D147" s="28"/>
      <c r="E147" s="29"/>
      <c r="F147" s="11" t="s">
        <v>186</v>
      </c>
      <c r="G147" s="11">
        <v>1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69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25.5" customHeight="1">
      <c r="A148" s="23"/>
      <c r="B148" s="23"/>
      <c r="C148" s="23"/>
      <c r="D148" s="28"/>
      <c r="E148" s="29"/>
      <c r="F148" s="11" t="s">
        <v>187</v>
      </c>
      <c r="G148" s="11">
        <v>1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69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25.5" customHeight="1">
      <c r="A149" s="23"/>
      <c r="B149" s="23"/>
      <c r="C149" s="23"/>
      <c r="D149" s="28"/>
      <c r="E149" s="29"/>
      <c r="F149" s="11" t="s">
        <v>188</v>
      </c>
      <c r="G149" s="11">
        <v>10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69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25.5" customHeight="1">
      <c r="A150" s="23"/>
      <c r="B150" s="23"/>
      <c r="C150" s="23"/>
      <c r="D150" s="28"/>
      <c r="E150" s="29"/>
      <c r="F150" s="11" t="s">
        <v>189</v>
      </c>
      <c r="G150" s="11">
        <v>1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69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>
      <c r="A151" s="23"/>
      <c r="B151" s="23"/>
      <c r="C151" s="23"/>
      <c r="D151" s="28"/>
      <c r="E151" s="29"/>
      <c r="F151" s="11" t="s">
        <v>190</v>
      </c>
      <c r="G151" s="11">
        <v>1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69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25.5" customHeight="1">
      <c r="A152" s="23"/>
      <c r="B152" s="23"/>
      <c r="C152" s="23"/>
      <c r="D152" s="28"/>
      <c r="E152" s="29"/>
      <c r="F152" s="11" t="s">
        <v>191</v>
      </c>
      <c r="G152" s="11">
        <v>1</v>
      </c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69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25.5" customHeight="1">
      <c r="A153" s="23"/>
      <c r="B153" s="23"/>
      <c r="C153" s="23"/>
      <c r="D153" s="28"/>
      <c r="E153" s="29"/>
      <c r="F153" s="11" t="s">
        <v>192</v>
      </c>
      <c r="G153" s="11">
        <v>6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69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25.5" customHeight="1">
      <c r="A154" s="23"/>
      <c r="B154" s="23"/>
      <c r="C154" s="23"/>
      <c r="D154" s="28"/>
      <c r="E154" s="29"/>
      <c r="F154" s="11" t="s">
        <v>193</v>
      </c>
      <c r="G154" s="11">
        <v>1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69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25.5" customHeight="1">
      <c r="A155" s="23"/>
      <c r="B155" s="23"/>
      <c r="C155" s="23"/>
      <c r="D155" s="28"/>
      <c r="E155" s="29"/>
      <c r="F155" s="11" t="s">
        <v>194</v>
      </c>
      <c r="G155" s="11">
        <v>1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69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25.5" customHeight="1">
      <c r="A156" s="23"/>
      <c r="B156" s="23"/>
      <c r="C156" s="23"/>
      <c r="D156" s="28"/>
      <c r="E156" s="29"/>
      <c r="F156" s="11" t="s">
        <v>195</v>
      </c>
      <c r="G156" s="11">
        <v>1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69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" customHeight="1">
      <c r="A157" s="23"/>
      <c r="B157" s="23"/>
      <c r="C157" s="23"/>
      <c r="D157" s="28"/>
      <c r="E157" s="29"/>
      <c r="F157" s="11" t="s">
        <v>196</v>
      </c>
      <c r="G157" s="11">
        <v>210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69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25.5" customHeight="1">
      <c r="A158" s="23"/>
      <c r="B158" s="23"/>
      <c r="C158" s="23"/>
      <c r="D158" s="30"/>
      <c r="E158" s="31"/>
      <c r="F158" s="11" t="s">
        <v>197</v>
      </c>
      <c r="G158" s="11">
        <v>74</v>
      </c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3"/>
      <c r="S158" s="23"/>
      <c r="T158" s="23"/>
      <c r="U158" s="69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34.5" customHeight="1">
      <c r="A159" s="23"/>
      <c r="B159" s="23"/>
      <c r="C159" s="23"/>
      <c r="D159" s="48" t="s">
        <v>198</v>
      </c>
      <c r="E159" s="27"/>
      <c r="F159" s="11" t="s">
        <v>199</v>
      </c>
      <c r="G159" s="11">
        <v>1</v>
      </c>
      <c r="H159" s="36">
        <f>SUM(G159:G187)</f>
        <v>348</v>
      </c>
      <c r="I159" s="22">
        <v>1216.8</v>
      </c>
      <c r="J159" s="22">
        <f>H159*I159</f>
        <v>423446.39999999997</v>
      </c>
      <c r="K159" s="22">
        <f>J159</f>
        <v>423446.39999999997</v>
      </c>
      <c r="L159" s="22">
        <f>K159*7</f>
        <v>2964124.8</v>
      </c>
      <c r="M159" s="22">
        <f>K159*30</f>
        <v>12703391.999999998</v>
      </c>
      <c r="N159" s="22">
        <f>K159*365</f>
        <v>154557936</v>
      </c>
      <c r="O159" s="22">
        <f>N159*265</f>
        <v>40957853040</v>
      </c>
      <c r="P159" s="25">
        <f>O159/1000</f>
        <v>40957853.039999999</v>
      </c>
      <c r="Q159" s="75">
        <f>O159/1000000</f>
        <v>40957.853040000002</v>
      </c>
      <c r="R159" s="23"/>
      <c r="S159" s="23"/>
      <c r="T159" s="23"/>
      <c r="U159" s="69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>
      <c r="A160" s="23"/>
      <c r="B160" s="23"/>
      <c r="C160" s="23"/>
      <c r="D160" s="28"/>
      <c r="E160" s="29"/>
      <c r="F160" s="11" t="s">
        <v>200</v>
      </c>
      <c r="G160" s="11">
        <v>8</v>
      </c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69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25.5" customHeight="1">
      <c r="A161" s="23"/>
      <c r="B161" s="23"/>
      <c r="C161" s="23"/>
      <c r="D161" s="28"/>
      <c r="E161" s="29"/>
      <c r="F161" s="11" t="s">
        <v>201</v>
      </c>
      <c r="G161" s="11">
        <v>6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69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36" customHeight="1">
      <c r="A162" s="23"/>
      <c r="B162" s="23"/>
      <c r="C162" s="23"/>
      <c r="D162" s="28"/>
      <c r="E162" s="29"/>
      <c r="F162" s="11" t="s">
        <v>202</v>
      </c>
      <c r="G162" s="11">
        <v>2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69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29.25" customHeight="1">
      <c r="A163" s="23"/>
      <c r="B163" s="23"/>
      <c r="C163" s="23"/>
      <c r="D163" s="28"/>
      <c r="E163" s="29"/>
      <c r="F163" s="11" t="s">
        <v>203</v>
      </c>
      <c r="G163" s="11">
        <v>1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69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33.75" customHeight="1">
      <c r="A164" s="23"/>
      <c r="B164" s="23"/>
      <c r="C164" s="23"/>
      <c r="D164" s="28"/>
      <c r="E164" s="29"/>
      <c r="F164" s="11" t="s">
        <v>204</v>
      </c>
      <c r="G164" s="11">
        <v>10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69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>
      <c r="A165" s="23"/>
      <c r="B165" s="23"/>
      <c r="C165" s="23"/>
      <c r="D165" s="28"/>
      <c r="E165" s="29"/>
      <c r="F165" s="11" t="s">
        <v>205</v>
      </c>
      <c r="G165" s="11">
        <v>3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69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25.5" customHeight="1">
      <c r="A166" s="23"/>
      <c r="B166" s="23"/>
      <c r="C166" s="23"/>
      <c r="D166" s="28"/>
      <c r="E166" s="29"/>
      <c r="F166" s="11" t="s">
        <v>206</v>
      </c>
      <c r="G166" s="11">
        <v>1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69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41.25" customHeight="1">
      <c r="A167" s="23"/>
      <c r="B167" s="23"/>
      <c r="C167" s="23"/>
      <c r="D167" s="28"/>
      <c r="E167" s="29"/>
      <c r="F167" s="11" t="s">
        <v>207</v>
      </c>
      <c r="G167" s="11">
        <v>2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69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25.5" customHeight="1">
      <c r="A168" s="23"/>
      <c r="B168" s="23"/>
      <c r="C168" s="23"/>
      <c r="D168" s="28"/>
      <c r="E168" s="29"/>
      <c r="F168" s="11" t="s">
        <v>208</v>
      </c>
      <c r="G168" s="11">
        <v>1</v>
      </c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69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25.5" customHeight="1">
      <c r="A169" s="23"/>
      <c r="B169" s="23"/>
      <c r="C169" s="23"/>
      <c r="D169" s="28"/>
      <c r="E169" s="29"/>
      <c r="F169" s="11" t="s">
        <v>209</v>
      </c>
      <c r="G169" s="11">
        <v>1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69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" customHeight="1">
      <c r="A170" s="23"/>
      <c r="B170" s="23"/>
      <c r="C170" s="23"/>
      <c r="D170" s="28"/>
      <c r="E170" s="29"/>
      <c r="F170" s="11" t="s">
        <v>210</v>
      </c>
      <c r="G170" s="11">
        <v>1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69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25.5" customHeight="1">
      <c r="A171" s="23"/>
      <c r="B171" s="23"/>
      <c r="C171" s="23"/>
      <c r="D171" s="28"/>
      <c r="E171" s="29"/>
      <c r="F171" s="11" t="s">
        <v>211</v>
      </c>
      <c r="G171" s="11">
        <v>1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69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25.5" customHeight="1">
      <c r="A172" s="23"/>
      <c r="B172" s="23"/>
      <c r="C172" s="23"/>
      <c r="D172" s="28"/>
      <c r="E172" s="29"/>
      <c r="F172" s="11" t="s">
        <v>212</v>
      </c>
      <c r="G172" s="11">
        <v>2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69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23"/>
      <c r="B173" s="23"/>
      <c r="C173" s="23"/>
      <c r="D173" s="28"/>
      <c r="E173" s="29"/>
      <c r="F173" s="11" t="s">
        <v>213</v>
      </c>
      <c r="G173" s="11">
        <v>1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69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25.5" customHeight="1">
      <c r="A174" s="23"/>
      <c r="B174" s="23"/>
      <c r="C174" s="23"/>
      <c r="D174" s="28"/>
      <c r="E174" s="29"/>
      <c r="F174" s="11" t="s">
        <v>214</v>
      </c>
      <c r="G174" s="11">
        <v>2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69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23"/>
      <c r="B175" s="23"/>
      <c r="C175" s="23"/>
      <c r="D175" s="28"/>
      <c r="E175" s="29"/>
      <c r="F175" s="11" t="s">
        <v>215</v>
      </c>
      <c r="G175" s="11">
        <v>1</v>
      </c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69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23"/>
      <c r="B176" s="23"/>
      <c r="C176" s="23"/>
      <c r="D176" s="28"/>
      <c r="E176" s="29"/>
      <c r="F176" s="11" t="s">
        <v>216</v>
      </c>
      <c r="G176" s="11">
        <v>1</v>
      </c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69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25.5" customHeight="1">
      <c r="A177" s="23"/>
      <c r="B177" s="23"/>
      <c r="C177" s="23"/>
      <c r="D177" s="28"/>
      <c r="E177" s="29"/>
      <c r="F177" s="11" t="s">
        <v>217</v>
      </c>
      <c r="G177" s="11">
        <v>119</v>
      </c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69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25.5" customHeight="1">
      <c r="A178" s="23"/>
      <c r="B178" s="23"/>
      <c r="C178" s="23"/>
      <c r="D178" s="28"/>
      <c r="E178" s="29"/>
      <c r="F178" s="11" t="s">
        <v>218</v>
      </c>
      <c r="G178" s="11">
        <v>8</v>
      </c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69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25.5" customHeight="1">
      <c r="A179" s="23"/>
      <c r="B179" s="23"/>
      <c r="C179" s="23"/>
      <c r="D179" s="28"/>
      <c r="E179" s="29"/>
      <c r="F179" s="11" t="s">
        <v>219</v>
      </c>
      <c r="G179" s="11">
        <v>2</v>
      </c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69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25.5" customHeight="1">
      <c r="A180" s="23"/>
      <c r="B180" s="23"/>
      <c r="C180" s="23"/>
      <c r="D180" s="28"/>
      <c r="E180" s="29"/>
      <c r="F180" s="11" t="s">
        <v>220</v>
      </c>
      <c r="G180" s="11">
        <v>1</v>
      </c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69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23"/>
      <c r="B181" s="23"/>
      <c r="C181" s="23"/>
      <c r="D181" s="28"/>
      <c r="E181" s="29"/>
      <c r="F181" s="11" t="s">
        <v>221</v>
      </c>
      <c r="G181" s="11">
        <v>26</v>
      </c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69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23"/>
      <c r="B182" s="23"/>
      <c r="C182" s="23"/>
      <c r="D182" s="28"/>
      <c r="E182" s="29"/>
      <c r="F182" s="11" t="s">
        <v>222</v>
      </c>
      <c r="G182" s="11">
        <v>17</v>
      </c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69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25.5" customHeight="1">
      <c r="A183" s="23"/>
      <c r="B183" s="23"/>
      <c r="C183" s="23"/>
      <c r="D183" s="28"/>
      <c r="E183" s="29"/>
      <c r="F183" s="11" t="s">
        <v>223</v>
      </c>
      <c r="G183" s="11">
        <v>30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69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25.5" customHeight="1">
      <c r="A184" s="23"/>
      <c r="B184" s="23"/>
      <c r="C184" s="23"/>
      <c r="D184" s="28"/>
      <c r="E184" s="29"/>
      <c r="F184" s="11" t="s">
        <v>224</v>
      </c>
      <c r="G184" s="11">
        <v>27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69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" customHeight="1">
      <c r="A185" s="23"/>
      <c r="B185" s="23"/>
      <c r="C185" s="23"/>
      <c r="D185" s="28"/>
      <c r="E185" s="29"/>
      <c r="F185" s="11" t="s">
        <v>225</v>
      </c>
      <c r="G185" s="11">
        <v>5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69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23"/>
      <c r="B186" s="23"/>
      <c r="C186" s="23"/>
      <c r="D186" s="28"/>
      <c r="E186" s="29"/>
      <c r="F186" s="11" t="s">
        <v>226</v>
      </c>
      <c r="G186" s="11">
        <v>10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69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25.5" customHeight="1">
      <c r="A187" s="23"/>
      <c r="B187" s="23"/>
      <c r="C187" s="24"/>
      <c r="D187" s="30"/>
      <c r="E187" s="31"/>
      <c r="F187" s="11" t="s">
        <v>227</v>
      </c>
      <c r="G187" s="11">
        <v>58</v>
      </c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3"/>
      <c r="T187" s="23"/>
      <c r="U187" s="69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23.25" customHeight="1">
      <c r="A188" s="23"/>
      <c r="B188" s="23"/>
      <c r="C188" s="51" t="s">
        <v>228</v>
      </c>
      <c r="D188" s="52" t="s">
        <v>229</v>
      </c>
      <c r="E188" s="27"/>
      <c r="F188" s="7" t="s">
        <v>230</v>
      </c>
      <c r="G188" s="13">
        <v>1</v>
      </c>
      <c r="H188" s="36">
        <f>SUM(G188:G191)</f>
        <v>6</v>
      </c>
      <c r="I188" s="22">
        <v>112.176</v>
      </c>
      <c r="J188" s="22">
        <f>H188*I188</f>
        <v>673.05600000000004</v>
      </c>
      <c r="K188" s="22">
        <f>J188</f>
        <v>673.05600000000004</v>
      </c>
      <c r="L188" s="22">
        <f>K188*7</f>
        <v>4711.3919999999998</v>
      </c>
      <c r="M188" s="22">
        <f>K188*30</f>
        <v>20191.68</v>
      </c>
      <c r="N188" s="22">
        <f>K188*365</f>
        <v>245665.44</v>
      </c>
      <c r="O188" s="22">
        <f>N188*265</f>
        <v>65101341.600000001</v>
      </c>
      <c r="P188" s="25">
        <f>O188/1000</f>
        <v>65101.3416</v>
      </c>
      <c r="Q188" s="75">
        <f>O188/1000000</f>
        <v>65.101341599999998</v>
      </c>
      <c r="R188" s="80">
        <f>SUM(Q188:Q212)</f>
        <v>659.13973923928597</v>
      </c>
      <c r="S188" s="23"/>
      <c r="T188" s="23"/>
      <c r="U188" s="69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25.5" customHeight="1">
      <c r="A189" s="23"/>
      <c r="B189" s="23"/>
      <c r="C189" s="23"/>
      <c r="D189" s="28"/>
      <c r="E189" s="29"/>
      <c r="F189" s="7" t="s">
        <v>231</v>
      </c>
      <c r="G189" s="13">
        <v>2</v>
      </c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69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" customHeight="1">
      <c r="A190" s="23"/>
      <c r="B190" s="23"/>
      <c r="C190" s="23"/>
      <c r="D190" s="28"/>
      <c r="E190" s="29"/>
      <c r="F190" s="7" t="s">
        <v>232</v>
      </c>
      <c r="G190" s="13">
        <v>2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69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25.5" customHeight="1">
      <c r="A191" s="23"/>
      <c r="B191" s="23"/>
      <c r="C191" s="23"/>
      <c r="D191" s="30"/>
      <c r="E191" s="31"/>
      <c r="F191" s="7" t="s">
        <v>233</v>
      </c>
      <c r="G191" s="13">
        <v>1</v>
      </c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3"/>
      <c r="S191" s="23"/>
      <c r="T191" s="23"/>
      <c r="U191" s="69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23.25" customHeight="1">
      <c r="A192" s="23"/>
      <c r="B192" s="23"/>
      <c r="C192" s="23"/>
      <c r="D192" s="52" t="s">
        <v>234</v>
      </c>
      <c r="E192" s="27"/>
      <c r="F192" s="7" t="s">
        <v>235</v>
      </c>
      <c r="G192" s="13">
        <v>1</v>
      </c>
      <c r="H192" s="36">
        <f>SUM(G192:G195)</f>
        <v>18</v>
      </c>
      <c r="I192" s="22">
        <v>121.68</v>
      </c>
      <c r="J192" s="22">
        <f>H192*I192</f>
        <v>2190.2400000000002</v>
      </c>
      <c r="K192" s="22">
        <f>J192</f>
        <v>2190.2400000000002</v>
      </c>
      <c r="L192" s="22">
        <f>K192*7</f>
        <v>15331.680000000002</v>
      </c>
      <c r="M192" s="22">
        <f>K192*30</f>
        <v>65707.200000000012</v>
      </c>
      <c r="N192" s="22">
        <f>K192*365</f>
        <v>799437.60000000009</v>
      </c>
      <c r="O192" s="22">
        <f>N192*265</f>
        <v>211850964.00000003</v>
      </c>
      <c r="P192" s="25">
        <f>O192/1000</f>
        <v>211850.96400000004</v>
      </c>
      <c r="Q192" s="75">
        <f>O192/1000000</f>
        <v>211.85096400000003</v>
      </c>
      <c r="R192" s="23"/>
      <c r="S192" s="23"/>
      <c r="T192" s="23"/>
      <c r="U192" s="69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25.5" customHeight="1">
      <c r="A193" s="23"/>
      <c r="B193" s="23"/>
      <c r="C193" s="23"/>
      <c r="D193" s="28"/>
      <c r="E193" s="29"/>
      <c r="F193" s="7" t="s">
        <v>236</v>
      </c>
      <c r="G193" s="13">
        <v>3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69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25.5" customHeight="1">
      <c r="A194" s="23"/>
      <c r="B194" s="23"/>
      <c r="C194" s="23"/>
      <c r="D194" s="28"/>
      <c r="E194" s="29"/>
      <c r="F194" s="7" t="s">
        <v>237</v>
      </c>
      <c r="G194" s="13">
        <v>13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69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25.5" customHeight="1">
      <c r="A195" s="23"/>
      <c r="B195" s="23"/>
      <c r="C195" s="23"/>
      <c r="D195" s="30"/>
      <c r="E195" s="31"/>
      <c r="F195" s="7" t="s">
        <v>238</v>
      </c>
      <c r="G195" s="13">
        <v>1</v>
      </c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3"/>
      <c r="S195" s="23"/>
      <c r="T195" s="23"/>
      <c r="U195" s="69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23.25" customHeight="1">
      <c r="A196" s="23"/>
      <c r="B196" s="23"/>
      <c r="C196" s="23"/>
      <c r="D196" s="53" t="s">
        <v>239</v>
      </c>
      <c r="E196" s="39"/>
      <c r="F196" s="7"/>
      <c r="G196" s="13">
        <v>0</v>
      </c>
      <c r="H196" s="7">
        <v>0</v>
      </c>
      <c r="I196" s="8">
        <v>0</v>
      </c>
      <c r="J196" s="8">
        <f t="shared" ref="J196:J198" si="25">H196*I196</f>
        <v>0</v>
      </c>
      <c r="K196" s="8">
        <f t="shared" ref="K196:K198" si="26">J196</f>
        <v>0</v>
      </c>
      <c r="L196" s="8">
        <f t="shared" ref="L196:L198" si="27">K196*7</f>
        <v>0</v>
      </c>
      <c r="M196" s="8">
        <f t="shared" ref="M196:M198" si="28">K196*30</f>
        <v>0</v>
      </c>
      <c r="N196" s="8">
        <f t="shared" ref="N196:N198" si="29">K196*365</f>
        <v>0</v>
      </c>
      <c r="O196" s="8">
        <f t="shared" ref="O196:O198" si="30">N196*265</f>
        <v>0</v>
      </c>
      <c r="P196" s="9">
        <f t="shared" ref="P196:P198" si="31">O196/1000</f>
        <v>0</v>
      </c>
      <c r="Q196" s="10">
        <f t="shared" ref="Q196:Q198" si="32">O196/1000000</f>
        <v>0</v>
      </c>
      <c r="R196" s="23"/>
      <c r="S196" s="23"/>
      <c r="T196" s="23"/>
      <c r="U196" s="69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45.75" customHeight="1">
      <c r="A197" s="23"/>
      <c r="B197" s="23"/>
      <c r="C197" s="23"/>
      <c r="D197" s="53" t="s">
        <v>240</v>
      </c>
      <c r="E197" s="39"/>
      <c r="F197" s="7"/>
      <c r="G197" s="13">
        <v>0</v>
      </c>
      <c r="H197" s="7">
        <v>0</v>
      </c>
      <c r="I197" s="8">
        <v>0</v>
      </c>
      <c r="J197" s="8">
        <f t="shared" si="25"/>
        <v>0</v>
      </c>
      <c r="K197" s="8">
        <f t="shared" si="26"/>
        <v>0</v>
      </c>
      <c r="L197" s="8">
        <f t="shared" si="27"/>
        <v>0</v>
      </c>
      <c r="M197" s="8">
        <f t="shared" si="28"/>
        <v>0</v>
      </c>
      <c r="N197" s="8">
        <f t="shared" si="29"/>
        <v>0</v>
      </c>
      <c r="O197" s="8">
        <f t="shared" si="30"/>
        <v>0</v>
      </c>
      <c r="P197" s="9">
        <f t="shared" si="31"/>
        <v>0</v>
      </c>
      <c r="Q197" s="10">
        <f t="shared" si="32"/>
        <v>0</v>
      </c>
      <c r="R197" s="23"/>
      <c r="S197" s="23"/>
      <c r="T197" s="23"/>
      <c r="U197" s="69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23"/>
      <c r="B198" s="23"/>
      <c r="C198" s="23"/>
      <c r="D198" s="52" t="s">
        <v>241</v>
      </c>
      <c r="E198" s="27"/>
      <c r="F198" s="7" t="s">
        <v>242</v>
      </c>
      <c r="G198" s="13">
        <v>6</v>
      </c>
      <c r="H198" s="36">
        <f>SUM(G198:G207)</f>
        <v>188</v>
      </c>
      <c r="I198" s="22">
        <v>0.5</v>
      </c>
      <c r="J198" s="22">
        <f t="shared" si="25"/>
        <v>94</v>
      </c>
      <c r="K198" s="22">
        <f t="shared" si="26"/>
        <v>94</v>
      </c>
      <c r="L198" s="22">
        <f t="shared" si="27"/>
        <v>658</v>
      </c>
      <c r="M198" s="22">
        <f t="shared" si="28"/>
        <v>2820</v>
      </c>
      <c r="N198" s="22">
        <f t="shared" si="29"/>
        <v>34310</v>
      </c>
      <c r="O198" s="22">
        <f t="shared" si="30"/>
        <v>9092150</v>
      </c>
      <c r="P198" s="25">
        <f t="shared" si="31"/>
        <v>9092.15</v>
      </c>
      <c r="Q198" s="75">
        <f t="shared" si="32"/>
        <v>9.0921500000000002</v>
      </c>
      <c r="R198" s="23"/>
      <c r="S198" s="23"/>
      <c r="T198" s="23"/>
      <c r="U198" s="69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25.5" customHeight="1">
      <c r="A199" s="23"/>
      <c r="B199" s="23"/>
      <c r="C199" s="23"/>
      <c r="D199" s="28"/>
      <c r="E199" s="29"/>
      <c r="F199" s="7" t="s">
        <v>243</v>
      </c>
      <c r="G199" s="13">
        <v>1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69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25.5" customHeight="1">
      <c r="A200" s="23"/>
      <c r="B200" s="23"/>
      <c r="C200" s="23"/>
      <c r="D200" s="28"/>
      <c r="E200" s="29"/>
      <c r="F200" s="7" t="s">
        <v>244</v>
      </c>
      <c r="G200" s="13">
        <v>3</v>
      </c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69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25.5" customHeight="1">
      <c r="A201" s="23"/>
      <c r="B201" s="23"/>
      <c r="C201" s="23"/>
      <c r="D201" s="28"/>
      <c r="E201" s="29"/>
      <c r="F201" s="7" t="s">
        <v>245</v>
      </c>
      <c r="G201" s="13">
        <v>1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69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23"/>
      <c r="B202" s="23"/>
      <c r="C202" s="23"/>
      <c r="D202" s="28"/>
      <c r="E202" s="29"/>
      <c r="F202" s="7" t="s">
        <v>246</v>
      </c>
      <c r="G202" s="13">
        <v>126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69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" customHeight="1">
      <c r="A203" s="23"/>
      <c r="B203" s="23"/>
      <c r="C203" s="23"/>
      <c r="D203" s="28"/>
      <c r="E203" s="29"/>
      <c r="F203" s="7" t="s">
        <v>247</v>
      </c>
      <c r="G203" s="13">
        <v>5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69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25.5" customHeight="1">
      <c r="A204" s="23"/>
      <c r="B204" s="23"/>
      <c r="C204" s="23"/>
      <c r="D204" s="28"/>
      <c r="E204" s="29"/>
      <c r="F204" s="7" t="s">
        <v>248</v>
      </c>
      <c r="G204" s="13">
        <v>26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69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23"/>
      <c r="B205" s="23"/>
      <c r="C205" s="23"/>
      <c r="D205" s="28"/>
      <c r="E205" s="29"/>
      <c r="F205" s="7" t="s">
        <v>249</v>
      </c>
      <c r="G205" s="13">
        <v>11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69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25.5" customHeight="1">
      <c r="A206" s="23"/>
      <c r="B206" s="23"/>
      <c r="C206" s="23"/>
      <c r="D206" s="28"/>
      <c r="E206" s="29"/>
      <c r="F206" s="7" t="s">
        <v>250</v>
      </c>
      <c r="G206" s="13">
        <v>1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69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" customHeight="1">
      <c r="A207" s="23"/>
      <c r="B207" s="23"/>
      <c r="C207" s="23"/>
      <c r="D207" s="30"/>
      <c r="E207" s="31"/>
      <c r="F207" s="7" t="s">
        <v>251</v>
      </c>
      <c r="G207" s="13">
        <v>8</v>
      </c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3"/>
      <c r="S207" s="23"/>
      <c r="T207" s="23"/>
      <c r="U207" s="69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57" customHeight="1">
      <c r="A208" s="23"/>
      <c r="B208" s="23"/>
      <c r="C208" s="23"/>
      <c r="D208" s="53" t="s">
        <v>252</v>
      </c>
      <c r="E208" s="39"/>
      <c r="F208" s="7" t="s">
        <v>253</v>
      </c>
      <c r="G208" s="13">
        <v>22</v>
      </c>
      <c r="H208" s="7">
        <f t="shared" ref="H208:H212" si="33">G208</f>
        <v>22</v>
      </c>
      <c r="I208" s="8">
        <v>3.7571428571428582E-2</v>
      </c>
      <c r="J208" s="8">
        <f t="shared" ref="J208:J213" si="34">H208*I208</f>
        <v>0.82657142857142885</v>
      </c>
      <c r="K208" s="8">
        <f t="shared" ref="K208:K213" si="35">J208</f>
        <v>0.82657142857142885</v>
      </c>
      <c r="L208" s="8">
        <f t="shared" ref="L208:L213" si="36">K208*7</f>
        <v>5.7860000000000023</v>
      </c>
      <c r="M208" s="8">
        <f t="shared" ref="M208:M213" si="37">K208*30</f>
        <v>24.797142857142866</v>
      </c>
      <c r="N208" s="8">
        <f t="shared" ref="N208:N213" si="38">K208*365</f>
        <v>301.69857142857154</v>
      </c>
      <c r="O208" s="8">
        <f t="shared" ref="O208:O213" si="39">N208*265</f>
        <v>79950.121428571452</v>
      </c>
      <c r="P208" s="9">
        <f t="shared" ref="P208:P213" si="40">O208/1000</f>
        <v>79.95012142857145</v>
      </c>
      <c r="Q208" s="10">
        <f t="shared" ref="Q208:Q213" si="41">O208/1000000</f>
        <v>7.9950121428571455E-2</v>
      </c>
      <c r="R208" s="23"/>
      <c r="S208" s="23"/>
      <c r="T208" s="23"/>
      <c r="U208" s="69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23.25" customHeight="1">
      <c r="A209" s="23"/>
      <c r="B209" s="23"/>
      <c r="C209" s="23"/>
      <c r="D209" s="53" t="s">
        <v>254</v>
      </c>
      <c r="E209" s="39"/>
      <c r="F209" s="36" t="s">
        <v>255</v>
      </c>
      <c r="G209" s="13">
        <v>101530</v>
      </c>
      <c r="H209" s="7">
        <f t="shared" si="33"/>
        <v>101530</v>
      </c>
      <c r="I209" s="8">
        <v>3.7571428571428582E-2</v>
      </c>
      <c r="J209" s="8">
        <f t="shared" si="34"/>
        <v>3814.627142857144</v>
      </c>
      <c r="K209" s="8">
        <f t="shared" si="35"/>
        <v>3814.627142857144</v>
      </c>
      <c r="L209" s="8">
        <f t="shared" si="36"/>
        <v>26702.390000000007</v>
      </c>
      <c r="M209" s="8">
        <f t="shared" si="37"/>
        <v>114438.81428571432</v>
      </c>
      <c r="N209" s="8">
        <f t="shared" si="38"/>
        <v>1392338.9071428576</v>
      </c>
      <c r="O209" s="8">
        <f t="shared" si="39"/>
        <v>368969810.39285725</v>
      </c>
      <c r="P209" s="9">
        <f t="shared" si="40"/>
        <v>368969.81039285724</v>
      </c>
      <c r="Q209" s="10">
        <f t="shared" si="41"/>
        <v>368.96981039285726</v>
      </c>
      <c r="R209" s="23"/>
      <c r="S209" s="23"/>
      <c r="T209" s="23"/>
      <c r="U209" s="69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34.5" customHeight="1">
      <c r="A210" s="23"/>
      <c r="B210" s="23"/>
      <c r="C210" s="23"/>
      <c r="D210" s="53" t="s">
        <v>256</v>
      </c>
      <c r="E210" s="39"/>
      <c r="F210" s="23"/>
      <c r="G210" s="13">
        <v>165</v>
      </c>
      <c r="H210" s="7">
        <f t="shared" si="33"/>
        <v>165</v>
      </c>
      <c r="I210" s="8">
        <v>2.0999999999999998E-2</v>
      </c>
      <c r="J210" s="8">
        <f t="shared" si="34"/>
        <v>3.4649999999999999</v>
      </c>
      <c r="K210" s="8">
        <f t="shared" si="35"/>
        <v>3.4649999999999999</v>
      </c>
      <c r="L210" s="8">
        <f t="shared" si="36"/>
        <v>24.254999999999999</v>
      </c>
      <c r="M210" s="8">
        <f t="shared" si="37"/>
        <v>103.94999999999999</v>
      </c>
      <c r="N210" s="8">
        <f t="shared" si="38"/>
        <v>1264.7249999999999</v>
      </c>
      <c r="O210" s="8">
        <f t="shared" si="39"/>
        <v>335152.125</v>
      </c>
      <c r="P210" s="9">
        <f t="shared" si="40"/>
        <v>335.15212500000001</v>
      </c>
      <c r="Q210" s="10">
        <f t="shared" si="41"/>
        <v>0.33515212500000002</v>
      </c>
      <c r="R210" s="23"/>
      <c r="S210" s="23"/>
      <c r="T210" s="23"/>
      <c r="U210" s="69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34.5" customHeight="1">
      <c r="A211" s="23"/>
      <c r="B211" s="23"/>
      <c r="C211" s="23"/>
      <c r="D211" s="53" t="s">
        <v>257</v>
      </c>
      <c r="E211" s="39"/>
      <c r="F211" s="23"/>
      <c r="G211" s="13">
        <v>47</v>
      </c>
      <c r="H211" s="7">
        <f t="shared" si="33"/>
        <v>47</v>
      </c>
      <c r="I211" s="8">
        <v>0.28000000000000003</v>
      </c>
      <c r="J211" s="8">
        <f t="shared" si="34"/>
        <v>13.160000000000002</v>
      </c>
      <c r="K211" s="8">
        <f t="shared" si="35"/>
        <v>13.160000000000002</v>
      </c>
      <c r="L211" s="8">
        <f t="shared" si="36"/>
        <v>92.120000000000019</v>
      </c>
      <c r="M211" s="8">
        <f t="shared" si="37"/>
        <v>394.80000000000007</v>
      </c>
      <c r="N211" s="8">
        <f t="shared" si="38"/>
        <v>4803.4000000000005</v>
      </c>
      <c r="O211" s="8">
        <f t="shared" si="39"/>
        <v>1272901.0000000002</v>
      </c>
      <c r="P211" s="9">
        <f t="shared" si="40"/>
        <v>1272.9010000000003</v>
      </c>
      <c r="Q211" s="10">
        <f t="shared" si="41"/>
        <v>1.2729010000000003</v>
      </c>
      <c r="R211" s="23"/>
      <c r="S211" s="23"/>
      <c r="T211" s="23"/>
      <c r="U211" s="69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34.5" customHeight="1">
      <c r="A212" s="23"/>
      <c r="B212" s="23"/>
      <c r="C212" s="24"/>
      <c r="D212" s="53" t="s">
        <v>258</v>
      </c>
      <c r="E212" s="39"/>
      <c r="F212" s="24"/>
      <c r="G212" s="13">
        <v>90</v>
      </c>
      <c r="H212" s="7">
        <f t="shared" si="33"/>
        <v>90</v>
      </c>
      <c r="I212" s="8">
        <v>0.28000000000000003</v>
      </c>
      <c r="J212" s="8">
        <f t="shared" si="34"/>
        <v>25.200000000000003</v>
      </c>
      <c r="K212" s="8">
        <f t="shared" si="35"/>
        <v>25.200000000000003</v>
      </c>
      <c r="L212" s="8">
        <f t="shared" si="36"/>
        <v>176.40000000000003</v>
      </c>
      <c r="M212" s="8">
        <f t="shared" si="37"/>
        <v>756.00000000000011</v>
      </c>
      <c r="N212" s="8">
        <f t="shared" si="38"/>
        <v>9198.0000000000018</v>
      </c>
      <c r="O212" s="8">
        <f t="shared" si="39"/>
        <v>2437470.0000000005</v>
      </c>
      <c r="P212" s="9">
        <f t="shared" si="40"/>
        <v>2437.4700000000003</v>
      </c>
      <c r="Q212" s="10">
        <f t="shared" si="41"/>
        <v>2.4374700000000002</v>
      </c>
      <c r="R212" s="24"/>
      <c r="S212" s="23"/>
      <c r="T212" s="23"/>
      <c r="U212" s="69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34.5" customHeight="1">
      <c r="A213" s="23"/>
      <c r="B213" s="23"/>
      <c r="C213" s="37" t="s">
        <v>259</v>
      </c>
      <c r="D213" s="26" t="s">
        <v>260</v>
      </c>
      <c r="E213" s="27"/>
      <c r="F213" s="14" t="s">
        <v>261</v>
      </c>
      <c r="G213" s="14">
        <v>36</v>
      </c>
      <c r="H213" s="36">
        <f>SUM(G213:G288)</f>
        <v>4858</v>
      </c>
      <c r="I213" s="22">
        <v>8000.8280000000004</v>
      </c>
      <c r="J213" s="22">
        <f t="shared" si="34"/>
        <v>38868022.424000002</v>
      </c>
      <c r="K213" s="22">
        <f t="shared" si="35"/>
        <v>38868022.424000002</v>
      </c>
      <c r="L213" s="22">
        <f t="shared" si="36"/>
        <v>272076156.96799999</v>
      </c>
      <c r="M213" s="22">
        <f t="shared" si="37"/>
        <v>1166040672.72</v>
      </c>
      <c r="N213" s="22">
        <f t="shared" si="38"/>
        <v>14186828184.76</v>
      </c>
      <c r="O213" s="22">
        <f t="shared" si="39"/>
        <v>3759509468961.3999</v>
      </c>
      <c r="P213" s="25">
        <f t="shared" si="40"/>
        <v>3759509468.9614</v>
      </c>
      <c r="Q213" s="75">
        <f t="shared" si="41"/>
        <v>3759509.4689614</v>
      </c>
      <c r="R213" s="77">
        <f>SUM(Q213:Q480)</f>
        <v>3777464.4165759003</v>
      </c>
      <c r="S213" s="23"/>
      <c r="T213" s="23"/>
      <c r="U213" s="69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25.5" customHeight="1">
      <c r="A214" s="23"/>
      <c r="B214" s="23"/>
      <c r="C214" s="23"/>
      <c r="D214" s="28"/>
      <c r="E214" s="29"/>
      <c r="F214" s="14" t="s">
        <v>262</v>
      </c>
      <c r="G214" s="14">
        <v>5</v>
      </c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69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25.5" customHeight="1">
      <c r="A215" s="23"/>
      <c r="B215" s="23"/>
      <c r="C215" s="23"/>
      <c r="D215" s="28"/>
      <c r="E215" s="29"/>
      <c r="F215" s="14" t="s">
        <v>263</v>
      </c>
      <c r="G215" s="14">
        <v>18</v>
      </c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69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25.5" customHeight="1">
      <c r="A216" s="23"/>
      <c r="B216" s="23"/>
      <c r="C216" s="23"/>
      <c r="D216" s="28"/>
      <c r="E216" s="29"/>
      <c r="F216" s="14" t="s">
        <v>264</v>
      </c>
      <c r="G216" s="14">
        <v>1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69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23"/>
      <c r="B217" s="23"/>
      <c r="C217" s="23"/>
      <c r="D217" s="28"/>
      <c r="E217" s="29"/>
      <c r="F217" s="14" t="s">
        <v>265</v>
      </c>
      <c r="G217" s="14">
        <v>139</v>
      </c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69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" customHeight="1">
      <c r="A218" s="23"/>
      <c r="B218" s="23"/>
      <c r="C218" s="23"/>
      <c r="D218" s="28"/>
      <c r="E218" s="29"/>
      <c r="F218" s="14" t="s">
        <v>266</v>
      </c>
      <c r="G218" s="14">
        <v>2</v>
      </c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69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" customHeight="1">
      <c r="A219" s="23"/>
      <c r="B219" s="23"/>
      <c r="C219" s="23"/>
      <c r="D219" s="28"/>
      <c r="E219" s="29"/>
      <c r="F219" s="14" t="s">
        <v>267</v>
      </c>
      <c r="G219" s="14">
        <v>131</v>
      </c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69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" customHeight="1">
      <c r="A220" s="23"/>
      <c r="B220" s="23"/>
      <c r="C220" s="23"/>
      <c r="D220" s="28"/>
      <c r="E220" s="29"/>
      <c r="F220" s="14" t="s">
        <v>268</v>
      </c>
      <c r="G220" s="14">
        <v>18</v>
      </c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69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" customHeight="1">
      <c r="A221" s="23"/>
      <c r="B221" s="23"/>
      <c r="C221" s="23"/>
      <c r="D221" s="28"/>
      <c r="E221" s="29"/>
      <c r="F221" s="14" t="s">
        <v>269</v>
      </c>
      <c r="G221" s="14">
        <v>1</v>
      </c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69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23"/>
      <c r="B222" s="23"/>
      <c r="C222" s="23"/>
      <c r="D222" s="28"/>
      <c r="E222" s="29"/>
      <c r="F222" s="14" t="s">
        <v>270</v>
      </c>
      <c r="G222" s="14">
        <v>343</v>
      </c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69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" customHeight="1">
      <c r="A223" s="23"/>
      <c r="B223" s="23"/>
      <c r="C223" s="23"/>
      <c r="D223" s="28"/>
      <c r="E223" s="29"/>
      <c r="F223" s="14" t="s">
        <v>271</v>
      </c>
      <c r="G223" s="14">
        <v>1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69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25.5" customHeight="1">
      <c r="A224" s="23"/>
      <c r="B224" s="23"/>
      <c r="C224" s="23"/>
      <c r="D224" s="28"/>
      <c r="E224" s="29"/>
      <c r="F224" s="14" t="s">
        <v>272</v>
      </c>
      <c r="G224" s="14">
        <v>1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69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25.5" customHeight="1">
      <c r="A225" s="23"/>
      <c r="B225" s="23"/>
      <c r="C225" s="23"/>
      <c r="D225" s="28"/>
      <c r="E225" s="29"/>
      <c r="F225" s="14" t="s">
        <v>273</v>
      </c>
      <c r="G225" s="14">
        <v>2</v>
      </c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69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25.5" customHeight="1">
      <c r="A226" s="23"/>
      <c r="B226" s="23"/>
      <c r="C226" s="23"/>
      <c r="D226" s="28"/>
      <c r="E226" s="29"/>
      <c r="F226" s="14" t="s">
        <v>274</v>
      </c>
      <c r="G226" s="14">
        <v>24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69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25.5" customHeight="1">
      <c r="A227" s="23"/>
      <c r="B227" s="23"/>
      <c r="C227" s="23"/>
      <c r="D227" s="28"/>
      <c r="E227" s="29"/>
      <c r="F227" s="14" t="s">
        <v>275</v>
      </c>
      <c r="G227" s="14">
        <v>6</v>
      </c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69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25.5" customHeight="1">
      <c r="A228" s="23"/>
      <c r="B228" s="23"/>
      <c r="C228" s="23"/>
      <c r="D228" s="28"/>
      <c r="E228" s="29"/>
      <c r="F228" s="14" t="s">
        <v>276</v>
      </c>
      <c r="G228" s="14">
        <v>4</v>
      </c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69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25.5" customHeight="1">
      <c r="A229" s="23"/>
      <c r="B229" s="23"/>
      <c r="C229" s="23"/>
      <c r="D229" s="28"/>
      <c r="E229" s="29"/>
      <c r="F229" s="14" t="s">
        <v>277</v>
      </c>
      <c r="G229" s="14">
        <v>2</v>
      </c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69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25.5" customHeight="1">
      <c r="A230" s="23"/>
      <c r="B230" s="23"/>
      <c r="C230" s="23"/>
      <c r="D230" s="28"/>
      <c r="E230" s="29"/>
      <c r="F230" s="14" t="s">
        <v>278</v>
      </c>
      <c r="G230" s="14">
        <v>5</v>
      </c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69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23"/>
      <c r="B231" s="23"/>
      <c r="C231" s="23"/>
      <c r="D231" s="28"/>
      <c r="E231" s="29"/>
      <c r="F231" s="14" t="s">
        <v>279</v>
      </c>
      <c r="G231" s="14">
        <v>4</v>
      </c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69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23"/>
      <c r="B232" s="23"/>
      <c r="C232" s="23"/>
      <c r="D232" s="28"/>
      <c r="E232" s="29"/>
      <c r="F232" s="14" t="s">
        <v>280</v>
      </c>
      <c r="G232" s="14">
        <v>24</v>
      </c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69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23"/>
      <c r="B233" s="23"/>
      <c r="C233" s="23"/>
      <c r="D233" s="28"/>
      <c r="E233" s="29"/>
      <c r="F233" s="14" t="s">
        <v>281</v>
      </c>
      <c r="G233" s="14">
        <v>20</v>
      </c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69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25.5" customHeight="1">
      <c r="A234" s="23"/>
      <c r="B234" s="23"/>
      <c r="C234" s="23"/>
      <c r="D234" s="28"/>
      <c r="E234" s="29"/>
      <c r="F234" s="14" t="s">
        <v>282</v>
      </c>
      <c r="G234" s="14">
        <v>12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69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23"/>
      <c r="B235" s="23"/>
      <c r="C235" s="23"/>
      <c r="D235" s="28"/>
      <c r="E235" s="29"/>
      <c r="F235" s="14" t="s">
        <v>283</v>
      </c>
      <c r="G235" s="14">
        <v>22</v>
      </c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69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23"/>
      <c r="B236" s="23"/>
      <c r="C236" s="23"/>
      <c r="D236" s="28"/>
      <c r="E236" s="29"/>
      <c r="F236" s="14" t="s">
        <v>284</v>
      </c>
      <c r="G236" s="14">
        <v>15</v>
      </c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69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25.5" customHeight="1">
      <c r="A237" s="23"/>
      <c r="B237" s="23"/>
      <c r="C237" s="23"/>
      <c r="D237" s="28"/>
      <c r="E237" s="29"/>
      <c r="F237" s="14" t="s">
        <v>285</v>
      </c>
      <c r="G237" s="14">
        <v>6</v>
      </c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69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25.5" customHeight="1">
      <c r="A238" s="23"/>
      <c r="B238" s="23"/>
      <c r="C238" s="23"/>
      <c r="D238" s="28"/>
      <c r="E238" s="29"/>
      <c r="F238" s="14" t="s">
        <v>286</v>
      </c>
      <c r="G238" s="14">
        <v>47</v>
      </c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69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23"/>
      <c r="B239" s="23"/>
      <c r="C239" s="23"/>
      <c r="D239" s="28"/>
      <c r="E239" s="29"/>
      <c r="F239" s="14" t="s">
        <v>287</v>
      </c>
      <c r="G239" s="14">
        <v>47</v>
      </c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69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25.5" customHeight="1">
      <c r="A240" s="23"/>
      <c r="B240" s="23"/>
      <c r="C240" s="23"/>
      <c r="D240" s="28"/>
      <c r="E240" s="29"/>
      <c r="F240" s="14" t="s">
        <v>288</v>
      </c>
      <c r="G240" s="14">
        <v>57</v>
      </c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69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25.5" customHeight="1">
      <c r="A241" s="23"/>
      <c r="B241" s="23"/>
      <c r="C241" s="23"/>
      <c r="D241" s="28"/>
      <c r="E241" s="29"/>
      <c r="F241" s="14" t="s">
        <v>289</v>
      </c>
      <c r="G241" s="14">
        <v>24</v>
      </c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69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23"/>
      <c r="B242" s="23"/>
      <c r="C242" s="23"/>
      <c r="D242" s="28"/>
      <c r="E242" s="29"/>
      <c r="F242" s="14" t="s">
        <v>290</v>
      </c>
      <c r="G242" s="14">
        <v>7</v>
      </c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69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25.5" customHeight="1">
      <c r="A243" s="23"/>
      <c r="B243" s="23"/>
      <c r="C243" s="23"/>
      <c r="D243" s="28"/>
      <c r="E243" s="29"/>
      <c r="F243" s="14" t="s">
        <v>291</v>
      </c>
      <c r="G243" s="14">
        <v>24</v>
      </c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69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25.5" customHeight="1">
      <c r="A244" s="23"/>
      <c r="B244" s="23"/>
      <c r="C244" s="23"/>
      <c r="D244" s="28"/>
      <c r="E244" s="29"/>
      <c r="F244" s="14" t="s">
        <v>292</v>
      </c>
      <c r="G244" s="14">
        <v>284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69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25.5" customHeight="1">
      <c r="A245" s="23"/>
      <c r="B245" s="23"/>
      <c r="C245" s="23"/>
      <c r="D245" s="28"/>
      <c r="E245" s="29"/>
      <c r="F245" s="14" t="s">
        <v>293</v>
      </c>
      <c r="G245" s="14">
        <v>83</v>
      </c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69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23"/>
      <c r="B246" s="23"/>
      <c r="C246" s="23"/>
      <c r="D246" s="28"/>
      <c r="E246" s="29"/>
      <c r="F246" s="14" t="s">
        <v>294</v>
      </c>
      <c r="G246" s="14">
        <v>93</v>
      </c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69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23"/>
      <c r="B247" s="23"/>
      <c r="C247" s="23"/>
      <c r="D247" s="28"/>
      <c r="E247" s="29"/>
      <c r="F247" s="14" t="s">
        <v>295</v>
      </c>
      <c r="G247" s="14">
        <v>29</v>
      </c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69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25.5" customHeight="1">
      <c r="A248" s="23"/>
      <c r="B248" s="23"/>
      <c r="C248" s="23"/>
      <c r="D248" s="28"/>
      <c r="E248" s="29"/>
      <c r="F248" s="14" t="s">
        <v>296</v>
      </c>
      <c r="G248" s="14">
        <v>40</v>
      </c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69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25.5" customHeight="1">
      <c r="A249" s="23"/>
      <c r="B249" s="23"/>
      <c r="C249" s="23"/>
      <c r="D249" s="28"/>
      <c r="E249" s="29"/>
      <c r="F249" s="14" t="s">
        <v>297</v>
      </c>
      <c r="G249" s="14">
        <v>3</v>
      </c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69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25.5" customHeight="1">
      <c r="A250" s="23"/>
      <c r="B250" s="23"/>
      <c r="C250" s="23"/>
      <c r="D250" s="28"/>
      <c r="E250" s="29"/>
      <c r="F250" s="14" t="s">
        <v>298</v>
      </c>
      <c r="G250" s="14">
        <v>11</v>
      </c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69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25.5" customHeight="1">
      <c r="A251" s="23"/>
      <c r="B251" s="23"/>
      <c r="C251" s="23"/>
      <c r="D251" s="28"/>
      <c r="E251" s="29"/>
      <c r="F251" s="14" t="s">
        <v>299</v>
      </c>
      <c r="G251" s="14">
        <v>32</v>
      </c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69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23"/>
      <c r="B252" s="23"/>
      <c r="C252" s="23"/>
      <c r="D252" s="28"/>
      <c r="E252" s="29"/>
      <c r="F252" s="14" t="s">
        <v>300</v>
      </c>
      <c r="G252" s="14">
        <v>4</v>
      </c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69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25.5" customHeight="1">
      <c r="A253" s="23"/>
      <c r="B253" s="23"/>
      <c r="C253" s="23"/>
      <c r="D253" s="28"/>
      <c r="E253" s="29"/>
      <c r="F253" s="14" t="s">
        <v>301</v>
      </c>
      <c r="G253" s="14">
        <v>104</v>
      </c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69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25.5" customHeight="1">
      <c r="A254" s="23"/>
      <c r="B254" s="23"/>
      <c r="C254" s="23"/>
      <c r="D254" s="28"/>
      <c r="E254" s="29"/>
      <c r="F254" s="14" t="s">
        <v>302</v>
      </c>
      <c r="G254" s="14">
        <v>47</v>
      </c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69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23"/>
      <c r="B255" s="23"/>
      <c r="C255" s="23"/>
      <c r="D255" s="28"/>
      <c r="E255" s="29"/>
      <c r="F255" s="14" t="s">
        <v>303</v>
      </c>
      <c r="G255" s="14">
        <v>29</v>
      </c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69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23"/>
      <c r="B256" s="23"/>
      <c r="C256" s="23"/>
      <c r="D256" s="28"/>
      <c r="E256" s="29"/>
      <c r="F256" s="14" t="s">
        <v>304</v>
      </c>
      <c r="G256" s="14">
        <v>61</v>
      </c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69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23"/>
      <c r="B257" s="23"/>
      <c r="C257" s="23"/>
      <c r="D257" s="28"/>
      <c r="E257" s="29"/>
      <c r="F257" s="14" t="s">
        <v>305</v>
      </c>
      <c r="G257" s="14">
        <v>42</v>
      </c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69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25.5" customHeight="1">
      <c r="A258" s="23"/>
      <c r="B258" s="23"/>
      <c r="C258" s="23"/>
      <c r="D258" s="28"/>
      <c r="E258" s="29"/>
      <c r="F258" s="14" t="s">
        <v>306</v>
      </c>
      <c r="G258" s="14">
        <v>13</v>
      </c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69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23"/>
      <c r="B259" s="23"/>
      <c r="C259" s="23"/>
      <c r="D259" s="28"/>
      <c r="E259" s="29"/>
      <c r="F259" s="14" t="s">
        <v>307</v>
      </c>
      <c r="G259" s="14">
        <v>141</v>
      </c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69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25.5" customHeight="1">
      <c r="A260" s="23"/>
      <c r="B260" s="23"/>
      <c r="C260" s="23"/>
      <c r="D260" s="28"/>
      <c r="E260" s="29"/>
      <c r="F260" s="14" t="s">
        <v>308</v>
      </c>
      <c r="G260" s="14">
        <v>222</v>
      </c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69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23"/>
      <c r="B261" s="23"/>
      <c r="C261" s="23"/>
      <c r="D261" s="28"/>
      <c r="E261" s="29"/>
      <c r="F261" s="14" t="s">
        <v>309</v>
      </c>
      <c r="G261" s="14">
        <v>175</v>
      </c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69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25.5" customHeight="1">
      <c r="A262" s="23"/>
      <c r="B262" s="23"/>
      <c r="C262" s="23"/>
      <c r="D262" s="28"/>
      <c r="E262" s="29"/>
      <c r="F262" s="14" t="s">
        <v>310</v>
      </c>
      <c r="G262" s="14">
        <v>192</v>
      </c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69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25.5" customHeight="1">
      <c r="A263" s="23"/>
      <c r="B263" s="23"/>
      <c r="C263" s="23"/>
      <c r="D263" s="28"/>
      <c r="E263" s="29"/>
      <c r="F263" s="14" t="s">
        <v>311</v>
      </c>
      <c r="G263" s="14">
        <v>14</v>
      </c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69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23"/>
      <c r="B264" s="23"/>
      <c r="C264" s="23"/>
      <c r="D264" s="28"/>
      <c r="E264" s="29"/>
      <c r="F264" s="14" t="s">
        <v>312</v>
      </c>
      <c r="G264" s="14">
        <v>1790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69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25.5" customHeight="1">
      <c r="A265" s="23"/>
      <c r="B265" s="23"/>
      <c r="C265" s="23"/>
      <c r="D265" s="28"/>
      <c r="E265" s="29"/>
      <c r="F265" s="14" t="s">
        <v>313</v>
      </c>
      <c r="G265" s="14">
        <v>20</v>
      </c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69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25.5" customHeight="1">
      <c r="A266" s="23"/>
      <c r="B266" s="23"/>
      <c r="C266" s="23"/>
      <c r="D266" s="28"/>
      <c r="E266" s="29"/>
      <c r="F266" s="14" t="s">
        <v>314</v>
      </c>
      <c r="G266" s="14">
        <v>16</v>
      </c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69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23"/>
      <c r="B267" s="23"/>
      <c r="C267" s="23"/>
      <c r="D267" s="28"/>
      <c r="E267" s="29"/>
      <c r="F267" s="14" t="s">
        <v>315</v>
      </c>
      <c r="G267" s="14">
        <v>3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69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25.5" customHeight="1">
      <c r="A268" s="23"/>
      <c r="B268" s="23"/>
      <c r="C268" s="23"/>
      <c r="D268" s="28"/>
      <c r="E268" s="29"/>
      <c r="F268" s="14" t="s">
        <v>316</v>
      </c>
      <c r="G268" s="14">
        <v>4</v>
      </c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69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25.5" customHeight="1">
      <c r="A269" s="23"/>
      <c r="B269" s="23"/>
      <c r="C269" s="23"/>
      <c r="D269" s="28"/>
      <c r="E269" s="29"/>
      <c r="F269" s="14" t="s">
        <v>317</v>
      </c>
      <c r="G269" s="14">
        <v>1</v>
      </c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69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" customHeight="1">
      <c r="A270" s="23"/>
      <c r="B270" s="23"/>
      <c r="C270" s="23"/>
      <c r="D270" s="28"/>
      <c r="E270" s="29"/>
      <c r="F270" s="14" t="s">
        <v>318</v>
      </c>
      <c r="G270" s="14">
        <v>2</v>
      </c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69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25.5" customHeight="1">
      <c r="A271" s="23"/>
      <c r="B271" s="23"/>
      <c r="C271" s="23"/>
      <c r="D271" s="28"/>
      <c r="E271" s="29"/>
      <c r="F271" s="14" t="s">
        <v>319</v>
      </c>
      <c r="G271" s="14">
        <v>9</v>
      </c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69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25.5" customHeight="1">
      <c r="A272" s="23"/>
      <c r="B272" s="23"/>
      <c r="C272" s="23"/>
      <c r="D272" s="28"/>
      <c r="E272" s="29"/>
      <c r="F272" s="14" t="s">
        <v>320</v>
      </c>
      <c r="G272" s="14">
        <v>1</v>
      </c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69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23"/>
      <c r="B273" s="23"/>
      <c r="C273" s="23"/>
      <c r="D273" s="28"/>
      <c r="E273" s="29"/>
      <c r="F273" s="14" t="s">
        <v>321</v>
      </c>
      <c r="G273" s="14">
        <v>2</v>
      </c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69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23"/>
      <c r="B274" s="23"/>
      <c r="C274" s="23"/>
      <c r="D274" s="28"/>
      <c r="E274" s="29"/>
      <c r="F274" s="14" t="s">
        <v>322</v>
      </c>
      <c r="G274" s="14">
        <v>20</v>
      </c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69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23"/>
      <c r="B275" s="23"/>
      <c r="C275" s="23"/>
      <c r="D275" s="28"/>
      <c r="E275" s="29"/>
      <c r="F275" s="14" t="s">
        <v>323</v>
      </c>
      <c r="G275" s="14">
        <v>1</v>
      </c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69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23"/>
      <c r="B276" s="23"/>
      <c r="C276" s="23"/>
      <c r="D276" s="28"/>
      <c r="E276" s="29"/>
      <c r="F276" s="14" t="s">
        <v>324</v>
      </c>
      <c r="G276" s="14">
        <v>1</v>
      </c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69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23"/>
      <c r="B277" s="23"/>
      <c r="C277" s="23"/>
      <c r="D277" s="28"/>
      <c r="E277" s="29"/>
      <c r="F277" s="14" t="s">
        <v>325</v>
      </c>
      <c r="G277" s="14">
        <v>8</v>
      </c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69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23"/>
      <c r="B278" s="23"/>
      <c r="C278" s="23"/>
      <c r="D278" s="28"/>
      <c r="E278" s="29"/>
      <c r="F278" s="14" t="s">
        <v>326</v>
      </c>
      <c r="G278" s="14">
        <v>14</v>
      </c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69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23"/>
      <c r="B279" s="23"/>
      <c r="C279" s="23"/>
      <c r="D279" s="28"/>
      <c r="E279" s="29"/>
      <c r="F279" s="14" t="s">
        <v>327</v>
      </c>
      <c r="G279" s="14">
        <v>151</v>
      </c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69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" customHeight="1">
      <c r="A280" s="23"/>
      <c r="B280" s="23"/>
      <c r="C280" s="23"/>
      <c r="D280" s="28"/>
      <c r="E280" s="29"/>
      <c r="F280" s="14" t="s">
        <v>328</v>
      </c>
      <c r="G280" s="14">
        <v>47</v>
      </c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69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63.75" customHeight="1">
      <c r="A281" s="23"/>
      <c r="B281" s="23"/>
      <c r="C281" s="23"/>
      <c r="D281" s="28"/>
      <c r="E281" s="29"/>
      <c r="F281" s="14" t="s">
        <v>329</v>
      </c>
      <c r="G281" s="14">
        <v>2</v>
      </c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69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23"/>
      <c r="B282" s="23"/>
      <c r="C282" s="23"/>
      <c r="D282" s="28"/>
      <c r="E282" s="29"/>
      <c r="F282" s="14" t="s">
        <v>330</v>
      </c>
      <c r="G282" s="14">
        <v>8</v>
      </c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69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25.5" customHeight="1">
      <c r="A283" s="23"/>
      <c r="B283" s="23"/>
      <c r="C283" s="23"/>
      <c r="D283" s="28"/>
      <c r="E283" s="29"/>
      <c r="F283" s="14" t="s">
        <v>331</v>
      </c>
      <c r="G283" s="14">
        <v>21</v>
      </c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69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23"/>
      <c r="B284" s="23"/>
      <c r="C284" s="23"/>
      <c r="D284" s="28"/>
      <c r="E284" s="29"/>
      <c r="F284" s="14" t="s">
        <v>332</v>
      </c>
      <c r="G284" s="14">
        <v>1</v>
      </c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69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23"/>
      <c r="B285" s="23"/>
      <c r="C285" s="23"/>
      <c r="D285" s="28"/>
      <c r="E285" s="29"/>
      <c r="F285" s="14" t="s">
        <v>333</v>
      </c>
      <c r="G285" s="14">
        <v>53</v>
      </c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69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25.5" customHeight="1">
      <c r="A286" s="23"/>
      <c r="B286" s="23"/>
      <c r="C286" s="23"/>
      <c r="D286" s="28"/>
      <c r="E286" s="29"/>
      <c r="F286" s="14" t="s">
        <v>334</v>
      </c>
      <c r="G286" s="14">
        <v>1</v>
      </c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69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25.5" customHeight="1">
      <c r="A287" s="23"/>
      <c r="B287" s="23"/>
      <c r="C287" s="23"/>
      <c r="D287" s="28"/>
      <c r="E287" s="29"/>
      <c r="F287" s="14" t="s">
        <v>335</v>
      </c>
      <c r="G287" s="14">
        <v>9</v>
      </c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69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25.5" customHeight="1">
      <c r="A288" s="23"/>
      <c r="B288" s="23"/>
      <c r="C288" s="23"/>
      <c r="D288" s="30"/>
      <c r="E288" s="31"/>
      <c r="F288" s="14" t="s">
        <v>336</v>
      </c>
      <c r="G288" s="14">
        <v>6</v>
      </c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3"/>
      <c r="S288" s="23"/>
      <c r="T288" s="23"/>
      <c r="U288" s="69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25.5" customHeight="1">
      <c r="A289" s="23"/>
      <c r="B289" s="23"/>
      <c r="C289" s="23"/>
      <c r="D289" s="26" t="s">
        <v>337</v>
      </c>
      <c r="E289" s="27"/>
      <c r="F289" s="14" t="s">
        <v>338</v>
      </c>
      <c r="G289" s="14">
        <v>6</v>
      </c>
      <c r="H289" s="36">
        <f>SUM(G289:G304)</f>
        <v>169</v>
      </c>
      <c r="I289" s="22">
        <v>640.66</v>
      </c>
      <c r="J289" s="22">
        <f>H289*I289</f>
        <v>108271.54</v>
      </c>
      <c r="K289" s="22">
        <f>J289</f>
        <v>108271.54</v>
      </c>
      <c r="L289" s="22">
        <f>K289*7</f>
        <v>757900.77999999991</v>
      </c>
      <c r="M289" s="22">
        <f>K289*30</f>
        <v>3248146.1999999997</v>
      </c>
      <c r="N289" s="22">
        <f>K289*365</f>
        <v>39519112.099999994</v>
      </c>
      <c r="O289" s="22">
        <f>N289*265</f>
        <v>10472564706.499998</v>
      </c>
      <c r="P289" s="25">
        <f>O289/1000</f>
        <v>10472564.706499998</v>
      </c>
      <c r="Q289" s="75">
        <f>O289/1000000</f>
        <v>10472.564706499998</v>
      </c>
      <c r="R289" s="23"/>
      <c r="S289" s="23"/>
      <c r="T289" s="23"/>
      <c r="U289" s="69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25.5" customHeight="1">
      <c r="A290" s="23"/>
      <c r="B290" s="23"/>
      <c r="C290" s="23"/>
      <c r="D290" s="28"/>
      <c r="E290" s="29"/>
      <c r="F290" s="14" t="s">
        <v>339</v>
      </c>
      <c r="G290" s="14">
        <v>5</v>
      </c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69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23"/>
      <c r="B291" s="23"/>
      <c r="C291" s="23"/>
      <c r="D291" s="28"/>
      <c r="E291" s="29"/>
      <c r="F291" s="14" t="s">
        <v>340</v>
      </c>
      <c r="G291" s="14">
        <v>3</v>
      </c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69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23"/>
      <c r="B292" s="23"/>
      <c r="C292" s="23"/>
      <c r="D292" s="28"/>
      <c r="E292" s="29"/>
      <c r="F292" s="14" t="s">
        <v>341</v>
      </c>
      <c r="G292" s="14">
        <v>1</v>
      </c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69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" customHeight="1">
      <c r="A293" s="23"/>
      <c r="B293" s="23"/>
      <c r="C293" s="23"/>
      <c r="D293" s="28"/>
      <c r="E293" s="29"/>
      <c r="F293" s="14" t="s">
        <v>342</v>
      </c>
      <c r="G293" s="14">
        <v>1</v>
      </c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69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" customHeight="1">
      <c r="A294" s="23"/>
      <c r="B294" s="23"/>
      <c r="C294" s="23"/>
      <c r="D294" s="28"/>
      <c r="E294" s="29"/>
      <c r="F294" s="14" t="s">
        <v>343</v>
      </c>
      <c r="G294" s="14">
        <v>5</v>
      </c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69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23"/>
      <c r="B295" s="23"/>
      <c r="C295" s="23"/>
      <c r="D295" s="28"/>
      <c r="E295" s="29"/>
      <c r="F295" s="14" t="s">
        <v>344</v>
      </c>
      <c r="G295" s="14">
        <v>1</v>
      </c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69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23"/>
      <c r="B296" s="23"/>
      <c r="C296" s="23"/>
      <c r="D296" s="28"/>
      <c r="E296" s="29"/>
      <c r="F296" s="14" t="s">
        <v>345</v>
      </c>
      <c r="G296" s="14">
        <v>30</v>
      </c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69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25.5" customHeight="1">
      <c r="A297" s="23"/>
      <c r="B297" s="23"/>
      <c r="C297" s="23"/>
      <c r="D297" s="28"/>
      <c r="E297" s="29"/>
      <c r="F297" s="14" t="s">
        <v>346</v>
      </c>
      <c r="G297" s="14">
        <v>6</v>
      </c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69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25.5" customHeight="1">
      <c r="A298" s="23"/>
      <c r="B298" s="23"/>
      <c r="C298" s="23"/>
      <c r="D298" s="28"/>
      <c r="E298" s="29"/>
      <c r="F298" s="14" t="s">
        <v>347</v>
      </c>
      <c r="G298" s="14">
        <v>65</v>
      </c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69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25.5" customHeight="1">
      <c r="A299" s="23"/>
      <c r="B299" s="23"/>
      <c r="C299" s="23"/>
      <c r="D299" s="28"/>
      <c r="E299" s="29"/>
      <c r="F299" s="14" t="s">
        <v>348</v>
      </c>
      <c r="G299" s="14">
        <v>19</v>
      </c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69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25.5" customHeight="1">
      <c r="A300" s="23"/>
      <c r="B300" s="23"/>
      <c r="C300" s="23"/>
      <c r="D300" s="28"/>
      <c r="E300" s="29"/>
      <c r="F300" s="14" t="s">
        <v>349</v>
      </c>
      <c r="G300" s="14">
        <v>7</v>
      </c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69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25.5" customHeight="1">
      <c r="A301" s="23"/>
      <c r="B301" s="23"/>
      <c r="C301" s="23"/>
      <c r="D301" s="28"/>
      <c r="E301" s="29"/>
      <c r="F301" s="14" t="s">
        <v>350</v>
      </c>
      <c r="G301" s="14">
        <v>10</v>
      </c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69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" customHeight="1">
      <c r="A302" s="23"/>
      <c r="B302" s="23"/>
      <c r="C302" s="23"/>
      <c r="D302" s="28"/>
      <c r="E302" s="29"/>
      <c r="F302" s="14" t="s">
        <v>351</v>
      </c>
      <c r="G302" s="14">
        <v>8</v>
      </c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69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25.5" customHeight="1">
      <c r="A303" s="23"/>
      <c r="B303" s="23"/>
      <c r="C303" s="23"/>
      <c r="D303" s="28"/>
      <c r="E303" s="29"/>
      <c r="F303" s="14" t="s">
        <v>352</v>
      </c>
      <c r="G303" s="14">
        <v>1</v>
      </c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69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>
      <c r="A304" s="23"/>
      <c r="B304" s="23"/>
      <c r="C304" s="23"/>
      <c r="D304" s="30"/>
      <c r="E304" s="31"/>
      <c r="F304" s="14" t="s">
        <v>353</v>
      </c>
      <c r="G304" s="14">
        <v>1</v>
      </c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3"/>
      <c r="S304" s="23"/>
      <c r="T304" s="23"/>
      <c r="U304" s="69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57" customHeight="1">
      <c r="A305" s="23"/>
      <c r="B305" s="23"/>
      <c r="C305" s="23"/>
      <c r="D305" s="26" t="s">
        <v>354</v>
      </c>
      <c r="E305" s="27"/>
      <c r="F305" s="14" t="s">
        <v>355</v>
      </c>
      <c r="G305" s="14">
        <v>1</v>
      </c>
      <c r="H305" s="36">
        <f>SUM(G305:G309)</f>
        <v>387</v>
      </c>
      <c r="I305" s="22">
        <v>0</v>
      </c>
      <c r="J305" s="22">
        <f>H305*I305</f>
        <v>0</v>
      </c>
      <c r="K305" s="22">
        <f>J305</f>
        <v>0</v>
      </c>
      <c r="L305" s="22">
        <f>K305*7</f>
        <v>0</v>
      </c>
      <c r="M305" s="22">
        <f>K305*30</f>
        <v>0</v>
      </c>
      <c r="N305" s="22">
        <f>K305*365</f>
        <v>0</v>
      </c>
      <c r="O305" s="22">
        <f>N305*265</f>
        <v>0</v>
      </c>
      <c r="P305" s="25">
        <f>O305/1000</f>
        <v>0</v>
      </c>
      <c r="Q305" s="75">
        <f>O305/1000000</f>
        <v>0</v>
      </c>
      <c r="R305" s="23"/>
      <c r="S305" s="23"/>
      <c r="T305" s="23"/>
      <c r="U305" s="69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25.5" customHeight="1">
      <c r="A306" s="23"/>
      <c r="B306" s="23"/>
      <c r="C306" s="23"/>
      <c r="D306" s="28"/>
      <c r="E306" s="29"/>
      <c r="F306" s="14" t="s">
        <v>356</v>
      </c>
      <c r="G306" s="14">
        <v>1</v>
      </c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69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25.5" customHeight="1">
      <c r="A307" s="23"/>
      <c r="B307" s="23"/>
      <c r="C307" s="23"/>
      <c r="D307" s="28"/>
      <c r="E307" s="29"/>
      <c r="F307" s="14" t="s">
        <v>357</v>
      </c>
      <c r="G307" s="14">
        <v>217</v>
      </c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69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25.5" customHeight="1">
      <c r="A308" s="23"/>
      <c r="B308" s="23"/>
      <c r="C308" s="23"/>
      <c r="D308" s="28"/>
      <c r="E308" s="29"/>
      <c r="F308" s="14" t="s">
        <v>358</v>
      </c>
      <c r="G308" s="14">
        <v>18</v>
      </c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69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25.5" customHeight="1">
      <c r="A309" s="23"/>
      <c r="B309" s="23"/>
      <c r="C309" s="23"/>
      <c r="D309" s="30"/>
      <c r="E309" s="31"/>
      <c r="F309" s="14" t="s">
        <v>359</v>
      </c>
      <c r="G309" s="14">
        <v>150</v>
      </c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3"/>
      <c r="S309" s="23"/>
      <c r="T309" s="23"/>
      <c r="U309" s="69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28.5" customHeight="1">
      <c r="A310" s="23"/>
      <c r="B310" s="23"/>
      <c r="C310" s="23"/>
      <c r="D310" s="38" t="s">
        <v>360</v>
      </c>
      <c r="E310" s="39"/>
      <c r="F310" s="14" t="s">
        <v>361</v>
      </c>
      <c r="G310" s="14">
        <v>58</v>
      </c>
      <c r="H310" s="7">
        <f>G310</f>
        <v>58</v>
      </c>
      <c r="I310" s="8">
        <v>0</v>
      </c>
      <c r="J310" s="8">
        <f t="shared" ref="J310:J311" si="42">H310*I310</f>
        <v>0</v>
      </c>
      <c r="K310" s="8">
        <f t="shared" ref="K310:K311" si="43">J310</f>
        <v>0</v>
      </c>
      <c r="L310" s="8">
        <f t="shared" ref="L310:L311" si="44">K310*7</f>
        <v>0</v>
      </c>
      <c r="M310" s="8">
        <f t="shared" ref="M310:M311" si="45">K310*30</f>
        <v>0</v>
      </c>
      <c r="N310" s="8">
        <f t="shared" ref="N310:N311" si="46">K310*365</f>
        <v>0</v>
      </c>
      <c r="O310" s="8">
        <f t="shared" ref="O310:O311" si="47">N310*265</f>
        <v>0</v>
      </c>
      <c r="P310" s="9">
        <f t="shared" ref="P310:P311" si="48">O310/1000</f>
        <v>0</v>
      </c>
      <c r="Q310" s="10">
        <f t="shared" ref="Q310:Q311" si="49">O310/1000000</f>
        <v>0</v>
      </c>
      <c r="R310" s="23"/>
      <c r="S310" s="23"/>
      <c r="T310" s="23"/>
      <c r="U310" s="69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28.5" customHeight="1">
      <c r="A311" s="23"/>
      <c r="B311" s="23"/>
      <c r="C311" s="23"/>
      <c r="D311" s="26" t="s">
        <v>362</v>
      </c>
      <c r="E311" s="27"/>
      <c r="F311" s="14" t="s">
        <v>363</v>
      </c>
      <c r="G311" s="14">
        <v>94</v>
      </c>
      <c r="H311" s="36">
        <f>SUM(G311:G342)</f>
        <v>966</v>
      </c>
      <c r="I311" s="22">
        <v>80.08</v>
      </c>
      <c r="J311" s="22">
        <f t="shared" si="42"/>
        <v>77357.279999999999</v>
      </c>
      <c r="K311" s="22">
        <f t="shared" si="43"/>
        <v>77357.279999999999</v>
      </c>
      <c r="L311" s="22">
        <f t="shared" si="44"/>
        <v>541500.96</v>
      </c>
      <c r="M311" s="22">
        <f t="shared" si="45"/>
        <v>2320718.4</v>
      </c>
      <c r="N311" s="22">
        <f t="shared" si="46"/>
        <v>28235407.199999999</v>
      </c>
      <c r="O311" s="22">
        <f t="shared" si="47"/>
        <v>7482382908</v>
      </c>
      <c r="P311" s="25">
        <f t="shared" si="48"/>
        <v>7482382.9079999998</v>
      </c>
      <c r="Q311" s="75">
        <f t="shared" si="49"/>
        <v>7482.3829079999996</v>
      </c>
      <c r="R311" s="23"/>
      <c r="S311" s="23"/>
      <c r="T311" s="23"/>
      <c r="U311" s="69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28.5" customHeight="1">
      <c r="A312" s="23"/>
      <c r="B312" s="23"/>
      <c r="C312" s="23"/>
      <c r="D312" s="28"/>
      <c r="E312" s="29"/>
      <c r="F312" s="14" t="s">
        <v>364</v>
      </c>
      <c r="G312" s="14">
        <v>2</v>
      </c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69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28.5" customHeight="1">
      <c r="A313" s="23"/>
      <c r="B313" s="23"/>
      <c r="C313" s="23"/>
      <c r="D313" s="28"/>
      <c r="E313" s="29"/>
      <c r="F313" s="14" t="s">
        <v>365</v>
      </c>
      <c r="G313" s="14">
        <v>94</v>
      </c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69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28.5" customHeight="1">
      <c r="A314" s="23"/>
      <c r="B314" s="23"/>
      <c r="C314" s="23"/>
      <c r="D314" s="28"/>
      <c r="E314" s="29"/>
      <c r="F314" s="14" t="s">
        <v>366</v>
      </c>
      <c r="G314" s="14">
        <v>1</v>
      </c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69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28.5" customHeight="1">
      <c r="A315" s="23"/>
      <c r="B315" s="23"/>
      <c r="C315" s="23"/>
      <c r="D315" s="28"/>
      <c r="E315" s="29"/>
      <c r="F315" s="14" t="s">
        <v>367</v>
      </c>
      <c r="G315" s="14">
        <v>87</v>
      </c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69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28.5" customHeight="1">
      <c r="A316" s="23"/>
      <c r="B316" s="23"/>
      <c r="C316" s="23"/>
      <c r="D316" s="28"/>
      <c r="E316" s="29"/>
      <c r="F316" s="14" t="s">
        <v>368</v>
      </c>
      <c r="G316" s="14">
        <v>5</v>
      </c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69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28.5" customHeight="1">
      <c r="A317" s="23"/>
      <c r="B317" s="23"/>
      <c r="C317" s="23"/>
      <c r="D317" s="28"/>
      <c r="E317" s="29"/>
      <c r="F317" s="14" t="s">
        <v>369</v>
      </c>
      <c r="G317" s="14">
        <v>28</v>
      </c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69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28.5" customHeight="1">
      <c r="A318" s="23"/>
      <c r="B318" s="23"/>
      <c r="C318" s="23"/>
      <c r="D318" s="28"/>
      <c r="E318" s="29"/>
      <c r="F318" s="14" t="s">
        <v>370</v>
      </c>
      <c r="G318" s="14">
        <v>261</v>
      </c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69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28.5" customHeight="1">
      <c r="A319" s="23"/>
      <c r="B319" s="23"/>
      <c r="C319" s="23"/>
      <c r="D319" s="28"/>
      <c r="E319" s="29"/>
      <c r="F319" s="14" t="s">
        <v>371</v>
      </c>
      <c r="G319" s="14">
        <v>22</v>
      </c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69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28.5" customHeight="1">
      <c r="A320" s="23"/>
      <c r="B320" s="23"/>
      <c r="C320" s="23"/>
      <c r="D320" s="28"/>
      <c r="E320" s="29"/>
      <c r="F320" s="14" t="s">
        <v>372</v>
      </c>
      <c r="G320" s="14">
        <v>3</v>
      </c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69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28.5" customHeight="1">
      <c r="A321" s="23"/>
      <c r="B321" s="23"/>
      <c r="C321" s="23"/>
      <c r="D321" s="28"/>
      <c r="E321" s="29"/>
      <c r="F321" s="14" t="s">
        <v>373</v>
      </c>
      <c r="G321" s="14">
        <v>6</v>
      </c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69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28.5" customHeight="1">
      <c r="A322" s="23"/>
      <c r="B322" s="23"/>
      <c r="C322" s="23"/>
      <c r="D322" s="28"/>
      <c r="E322" s="29"/>
      <c r="F322" s="14" t="s">
        <v>374</v>
      </c>
      <c r="G322" s="14">
        <v>144</v>
      </c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69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28.5" customHeight="1">
      <c r="A323" s="23"/>
      <c r="B323" s="23"/>
      <c r="C323" s="23"/>
      <c r="D323" s="28"/>
      <c r="E323" s="29"/>
      <c r="F323" s="14" t="s">
        <v>375</v>
      </c>
      <c r="G323" s="14">
        <v>1</v>
      </c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69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28.5" customHeight="1">
      <c r="A324" s="23"/>
      <c r="B324" s="23"/>
      <c r="C324" s="23"/>
      <c r="D324" s="28"/>
      <c r="E324" s="29"/>
      <c r="F324" s="14" t="s">
        <v>376</v>
      </c>
      <c r="G324" s="14">
        <v>55</v>
      </c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69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28.5" customHeight="1">
      <c r="A325" s="23"/>
      <c r="B325" s="23"/>
      <c r="C325" s="23"/>
      <c r="D325" s="28"/>
      <c r="E325" s="29"/>
      <c r="F325" s="14" t="s">
        <v>377</v>
      </c>
      <c r="G325" s="14">
        <v>26</v>
      </c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69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28.5" customHeight="1">
      <c r="A326" s="23"/>
      <c r="B326" s="23"/>
      <c r="C326" s="23"/>
      <c r="D326" s="28"/>
      <c r="E326" s="29"/>
      <c r="F326" s="14" t="s">
        <v>378</v>
      </c>
      <c r="G326" s="14">
        <v>3</v>
      </c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69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28.5" customHeight="1">
      <c r="A327" s="23"/>
      <c r="B327" s="23"/>
      <c r="C327" s="23"/>
      <c r="D327" s="28"/>
      <c r="E327" s="29"/>
      <c r="F327" s="14" t="s">
        <v>379</v>
      </c>
      <c r="G327" s="14">
        <v>5</v>
      </c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69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57" customHeight="1">
      <c r="A328" s="23"/>
      <c r="B328" s="23"/>
      <c r="C328" s="23"/>
      <c r="D328" s="28"/>
      <c r="E328" s="29"/>
      <c r="F328" s="14" t="s">
        <v>380</v>
      </c>
      <c r="G328" s="14">
        <v>1</v>
      </c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69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47.25" customHeight="1">
      <c r="A329" s="23"/>
      <c r="B329" s="23"/>
      <c r="C329" s="23"/>
      <c r="D329" s="28"/>
      <c r="E329" s="29"/>
      <c r="F329" s="14" t="s">
        <v>381</v>
      </c>
      <c r="G329" s="14">
        <v>6</v>
      </c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69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38.25" customHeight="1">
      <c r="A330" s="23"/>
      <c r="B330" s="23"/>
      <c r="C330" s="23"/>
      <c r="D330" s="28"/>
      <c r="E330" s="29"/>
      <c r="F330" s="14" t="s">
        <v>382</v>
      </c>
      <c r="G330" s="14">
        <v>3</v>
      </c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69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28.5" customHeight="1">
      <c r="A331" s="23"/>
      <c r="B331" s="23"/>
      <c r="C331" s="23"/>
      <c r="D331" s="28"/>
      <c r="E331" s="29"/>
      <c r="F331" s="14" t="s">
        <v>383</v>
      </c>
      <c r="G331" s="14">
        <v>1</v>
      </c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69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28.5" customHeight="1">
      <c r="A332" s="23"/>
      <c r="B332" s="23"/>
      <c r="C332" s="23"/>
      <c r="D332" s="28"/>
      <c r="E332" s="29"/>
      <c r="F332" s="14" t="s">
        <v>384</v>
      </c>
      <c r="G332" s="14">
        <v>26</v>
      </c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69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28.5" customHeight="1">
      <c r="A333" s="23"/>
      <c r="B333" s="23"/>
      <c r="C333" s="23"/>
      <c r="D333" s="28"/>
      <c r="E333" s="29"/>
      <c r="F333" s="14" t="s">
        <v>385</v>
      </c>
      <c r="G333" s="14">
        <v>14</v>
      </c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69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28.5" customHeight="1">
      <c r="A334" s="23"/>
      <c r="B334" s="23"/>
      <c r="C334" s="23"/>
      <c r="D334" s="28"/>
      <c r="E334" s="29"/>
      <c r="F334" s="14" t="s">
        <v>386</v>
      </c>
      <c r="G334" s="14">
        <v>24</v>
      </c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69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28.5" customHeight="1">
      <c r="A335" s="23"/>
      <c r="B335" s="23"/>
      <c r="C335" s="23"/>
      <c r="D335" s="28"/>
      <c r="E335" s="29"/>
      <c r="F335" s="14" t="s">
        <v>387</v>
      </c>
      <c r="G335" s="14">
        <v>3</v>
      </c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69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28.5" customHeight="1">
      <c r="A336" s="23"/>
      <c r="B336" s="23"/>
      <c r="C336" s="23"/>
      <c r="D336" s="28"/>
      <c r="E336" s="29"/>
      <c r="F336" s="14" t="s">
        <v>388</v>
      </c>
      <c r="G336" s="14">
        <v>1</v>
      </c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69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46.5" customHeight="1">
      <c r="A337" s="23"/>
      <c r="B337" s="23"/>
      <c r="C337" s="23"/>
      <c r="D337" s="28"/>
      <c r="E337" s="29"/>
      <c r="F337" s="14" t="s">
        <v>389</v>
      </c>
      <c r="G337" s="14">
        <v>12</v>
      </c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69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39" customHeight="1">
      <c r="A338" s="23"/>
      <c r="B338" s="23"/>
      <c r="C338" s="23"/>
      <c r="D338" s="28"/>
      <c r="E338" s="29"/>
      <c r="F338" s="14" t="s">
        <v>390</v>
      </c>
      <c r="G338" s="14">
        <v>1</v>
      </c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69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36" customHeight="1">
      <c r="A339" s="23"/>
      <c r="B339" s="23"/>
      <c r="C339" s="23"/>
      <c r="D339" s="28"/>
      <c r="E339" s="29"/>
      <c r="F339" s="14" t="s">
        <v>391</v>
      </c>
      <c r="G339" s="14">
        <v>22</v>
      </c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69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28.5" customHeight="1">
      <c r="A340" s="23"/>
      <c r="B340" s="23"/>
      <c r="C340" s="23"/>
      <c r="D340" s="28"/>
      <c r="E340" s="29"/>
      <c r="F340" s="14" t="s">
        <v>392</v>
      </c>
      <c r="G340" s="14">
        <v>1</v>
      </c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69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28.5" customHeight="1">
      <c r="A341" s="23"/>
      <c r="B341" s="23"/>
      <c r="C341" s="23"/>
      <c r="D341" s="28"/>
      <c r="E341" s="29"/>
      <c r="F341" s="14" t="s">
        <v>393</v>
      </c>
      <c r="G341" s="14">
        <v>4</v>
      </c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69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28.5" customHeight="1">
      <c r="A342" s="23"/>
      <c r="B342" s="23"/>
      <c r="C342" s="23"/>
      <c r="D342" s="30"/>
      <c r="E342" s="31"/>
      <c r="F342" s="14" t="s">
        <v>394</v>
      </c>
      <c r="G342" s="14">
        <v>10</v>
      </c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3"/>
      <c r="S342" s="23"/>
      <c r="T342" s="23"/>
      <c r="U342" s="69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39.75" customHeight="1">
      <c r="A343" s="23"/>
      <c r="B343" s="23"/>
      <c r="C343" s="23"/>
      <c r="D343" s="26" t="s">
        <v>395</v>
      </c>
      <c r="E343" s="27"/>
      <c r="F343" s="14" t="s">
        <v>396</v>
      </c>
      <c r="G343" s="14">
        <v>6</v>
      </c>
      <c r="H343" s="36">
        <f>SUM(G343:G346)</f>
        <v>14</v>
      </c>
      <c r="I343" s="22">
        <v>0</v>
      </c>
      <c r="J343" s="22">
        <f>H343*I343</f>
        <v>0</v>
      </c>
      <c r="K343" s="22">
        <f>J343</f>
        <v>0</v>
      </c>
      <c r="L343" s="22">
        <f>K343*7</f>
        <v>0</v>
      </c>
      <c r="M343" s="22">
        <f>K343*30</f>
        <v>0</v>
      </c>
      <c r="N343" s="22">
        <f>K343*365</f>
        <v>0</v>
      </c>
      <c r="O343" s="22">
        <f>N343*265</f>
        <v>0</v>
      </c>
      <c r="P343" s="25">
        <f>O343/1000</f>
        <v>0</v>
      </c>
      <c r="Q343" s="75">
        <f>O343/1000000</f>
        <v>0</v>
      </c>
      <c r="R343" s="23"/>
      <c r="S343" s="23"/>
      <c r="T343" s="23"/>
      <c r="U343" s="69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38.25" customHeight="1">
      <c r="A344" s="23"/>
      <c r="B344" s="23"/>
      <c r="C344" s="23"/>
      <c r="D344" s="28"/>
      <c r="E344" s="29"/>
      <c r="F344" s="14" t="s">
        <v>397</v>
      </c>
      <c r="G344" s="14">
        <v>2</v>
      </c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69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37.5" customHeight="1">
      <c r="A345" s="23"/>
      <c r="B345" s="23"/>
      <c r="C345" s="23"/>
      <c r="D345" s="28"/>
      <c r="E345" s="29"/>
      <c r="F345" s="14" t="s">
        <v>398</v>
      </c>
      <c r="G345" s="14">
        <v>2</v>
      </c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69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28.5" customHeight="1">
      <c r="A346" s="23"/>
      <c r="B346" s="23"/>
      <c r="C346" s="23"/>
      <c r="D346" s="30"/>
      <c r="E346" s="31"/>
      <c r="F346" s="14" t="s">
        <v>399</v>
      </c>
      <c r="G346" s="14">
        <v>4</v>
      </c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3"/>
      <c r="S346" s="23"/>
      <c r="T346" s="23"/>
      <c r="U346" s="69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28.5" customHeight="1">
      <c r="A347" s="23"/>
      <c r="B347" s="23"/>
      <c r="C347" s="23"/>
      <c r="D347" s="26" t="s">
        <v>400</v>
      </c>
      <c r="E347" s="27"/>
      <c r="F347" s="14" t="s">
        <v>401</v>
      </c>
      <c r="G347" s="14">
        <v>4</v>
      </c>
      <c r="H347" s="36">
        <f>SUM(G347:G358)</f>
        <v>241</v>
      </c>
      <c r="I347" s="22">
        <v>0</v>
      </c>
      <c r="J347" s="22">
        <f>H347*I347</f>
        <v>0</v>
      </c>
      <c r="K347" s="22">
        <f>J347</f>
        <v>0</v>
      </c>
      <c r="L347" s="22">
        <f>K347*7</f>
        <v>0</v>
      </c>
      <c r="M347" s="22">
        <f>K347*30</f>
        <v>0</v>
      </c>
      <c r="N347" s="22">
        <f>K347*365</f>
        <v>0</v>
      </c>
      <c r="O347" s="22">
        <f>N347*265</f>
        <v>0</v>
      </c>
      <c r="P347" s="25">
        <f>O347/1000</f>
        <v>0</v>
      </c>
      <c r="Q347" s="75">
        <f>O347/1000000</f>
        <v>0</v>
      </c>
      <c r="R347" s="23"/>
      <c r="S347" s="23"/>
      <c r="T347" s="23"/>
      <c r="U347" s="69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28.5" customHeight="1">
      <c r="A348" s="23"/>
      <c r="B348" s="23"/>
      <c r="C348" s="23"/>
      <c r="D348" s="28"/>
      <c r="E348" s="29"/>
      <c r="F348" s="14" t="s">
        <v>402</v>
      </c>
      <c r="G348" s="14">
        <v>4</v>
      </c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69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28.5" customHeight="1">
      <c r="A349" s="23"/>
      <c r="B349" s="23"/>
      <c r="C349" s="23"/>
      <c r="D349" s="28"/>
      <c r="E349" s="29"/>
      <c r="F349" s="14" t="s">
        <v>403</v>
      </c>
      <c r="G349" s="14">
        <v>3</v>
      </c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69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28.5" customHeight="1">
      <c r="A350" s="23"/>
      <c r="B350" s="23"/>
      <c r="C350" s="23"/>
      <c r="D350" s="28"/>
      <c r="E350" s="29"/>
      <c r="F350" s="14" t="s">
        <v>404</v>
      </c>
      <c r="G350" s="14">
        <v>1</v>
      </c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69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28.5" customHeight="1">
      <c r="A351" s="23"/>
      <c r="B351" s="23"/>
      <c r="C351" s="23"/>
      <c r="D351" s="28"/>
      <c r="E351" s="29"/>
      <c r="F351" s="14" t="s">
        <v>405</v>
      </c>
      <c r="G351" s="14">
        <v>65</v>
      </c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69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28.5" customHeight="1">
      <c r="A352" s="23"/>
      <c r="B352" s="23"/>
      <c r="C352" s="23"/>
      <c r="D352" s="28"/>
      <c r="E352" s="29"/>
      <c r="F352" s="14" t="s">
        <v>406</v>
      </c>
      <c r="G352" s="14">
        <v>1</v>
      </c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69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28.5" customHeight="1">
      <c r="A353" s="23"/>
      <c r="B353" s="23"/>
      <c r="C353" s="23"/>
      <c r="D353" s="28"/>
      <c r="E353" s="29"/>
      <c r="F353" s="14" t="s">
        <v>407</v>
      </c>
      <c r="G353" s="14">
        <v>44</v>
      </c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69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28.5" customHeight="1">
      <c r="A354" s="23"/>
      <c r="B354" s="23"/>
      <c r="C354" s="23"/>
      <c r="D354" s="28"/>
      <c r="E354" s="29"/>
      <c r="F354" s="14" t="s">
        <v>408</v>
      </c>
      <c r="G354" s="14">
        <v>2</v>
      </c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69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28.5" customHeight="1">
      <c r="A355" s="23"/>
      <c r="B355" s="23"/>
      <c r="C355" s="23"/>
      <c r="D355" s="28"/>
      <c r="E355" s="29"/>
      <c r="F355" s="14" t="s">
        <v>409</v>
      </c>
      <c r="G355" s="14">
        <v>45</v>
      </c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69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40.5" customHeight="1">
      <c r="A356" s="23"/>
      <c r="B356" s="23"/>
      <c r="C356" s="23"/>
      <c r="D356" s="28"/>
      <c r="E356" s="29"/>
      <c r="F356" s="14" t="s">
        <v>410</v>
      </c>
      <c r="G356" s="14">
        <v>62</v>
      </c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69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44.25" customHeight="1">
      <c r="A357" s="23"/>
      <c r="B357" s="23"/>
      <c r="C357" s="23"/>
      <c r="D357" s="28"/>
      <c r="E357" s="29"/>
      <c r="F357" s="14" t="s">
        <v>411</v>
      </c>
      <c r="G357" s="14">
        <v>2</v>
      </c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69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54.75" customHeight="1">
      <c r="A358" s="23"/>
      <c r="B358" s="23"/>
      <c r="C358" s="23"/>
      <c r="D358" s="30"/>
      <c r="E358" s="31"/>
      <c r="F358" s="14" t="s">
        <v>412</v>
      </c>
      <c r="G358" s="14">
        <v>8</v>
      </c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3"/>
      <c r="S358" s="23"/>
      <c r="T358" s="23"/>
      <c r="U358" s="69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28.5" customHeight="1">
      <c r="A359" s="23"/>
      <c r="B359" s="23"/>
      <c r="C359" s="23"/>
      <c r="D359" s="26" t="s">
        <v>413</v>
      </c>
      <c r="E359" s="27"/>
      <c r="F359" s="14" t="s">
        <v>414</v>
      </c>
      <c r="G359" s="14">
        <v>17</v>
      </c>
      <c r="H359" s="36">
        <f>SUM(G359:G400)</f>
        <v>766</v>
      </c>
      <c r="I359" s="22">
        <v>0</v>
      </c>
      <c r="J359" s="22">
        <f>H359*I359</f>
        <v>0</v>
      </c>
      <c r="K359" s="22">
        <f>J359</f>
        <v>0</v>
      </c>
      <c r="L359" s="22">
        <f>K359*7</f>
        <v>0</v>
      </c>
      <c r="M359" s="22">
        <f>K359*30</f>
        <v>0</v>
      </c>
      <c r="N359" s="22">
        <f>K359*365</f>
        <v>0</v>
      </c>
      <c r="O359" s="22">
        <f>N359*265</f>
        <v>0</v>
      </c>
      <c r="P359" s="25">
        <f>O359/1000</f>
        <v>0</v>
      </c>
      <c r="Q359" s="75">
        <f>O359/1000000</f>
        <v>0</v>
      </c>
      <c r="R359" s="23"/>
      <c r="S359" s="23"/>
      <c r="T359" s="23"/>
      <c r="U359" s="69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28.5" customHeight="1">
      <c r="A360" s="23"/>
      <c r="B360" s="23"/>
      <c r="C360" s="23"/>
      <c r="D360" s="28"/>
      <c r="E360" s="29"/>
      <c r="F360" s="14" t="s">
        <v>415</v>
      </c>
      <c r="G360" s="14">
        <v>2</v>
      </c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69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28.5" customHeight="1">
      <c r="A361" s="23"/>
      <c r="B361" s="23"/>
      <c r="C361" s="23"/>
      <c r="D361" s="28"/>
      <c r="E361" s="29"/>
      <c r="F361" s="14" t="s">
        <v>416</v>
      </c>
      <c r="G361" s="14">
        <v>6</v>
      </c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69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28.5" customHeight="1">
      <c r="A362" s="23"/>
      <c r="B362" s="23"/>
      <c r="C362" s="23"/>
      <c r="D362" s="28"/>
      <c r="E362" s="29"/>
      <c r="F362" s="14" t="s">
        <v>417</v>
      </c>
      <c r="G362" s="14">
        <v>255</v>
      </c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69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28.5" customHeight="1">
      <c r="A363" s="23"/>
      <c r="B363" s="23"/>
      <c r="C363" s="23"/>
      <c r="D363" s="28"/>
      <c r="E363" s="29"/>
      <c r="F363" s="14" t="s">
        <v>418</v>
      </c>
      <c r="G363" s="14">
        <v>10</v>
      </c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69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28.5" customHeight="1">
      <c r="A364" s="23"/>
      <c r="B364" s="23"/>
      <c r="C364" s="23"/>
      <c r="D364" s="28"/>
      <c r="E364" s="29"/>
      <c r="F364" s="14" t="s">
        <v>419</v>
      </c>
      <c r="G364" s="14">
        <v>1</v>
      </c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69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28.5" customHeight="1">
      <c r="A365" s="23"/>
      <c r="B365" s="23"/>
      <c r="C365" s="23"/>
      <c r="D365" s="28"/>
      <c r="E365" s="29"/>
      <c r="F365" s="14" t="s">
        <v>420</v>
      </c>
      <c r="G365" s="14">
        <v>44</v>
      </c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69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28.5" customHeight="1">
      <c r="A366" s="23"/>
      <c r="B366" s="23"/>
      <c r="C366" s="23"/>
      <c r="D366" s="28"/>
      <c r="E366" s="29"/>
      <c r="F366" s="14" t="s">
        <v>421</v>
      </c>
      <c r="G366" s="14">
        <v>4</v>
      </c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69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28.5" customHeight="1">
      <c r="A367" s="23"/>
      <c r="B367" s="23"/>
      <c r="C367" s="23"/>
      <c r="D367" s="28"/>
      <c r="E367" s="29"/>
      <c r="F367" s="14" t="s">
        <v>422</v>
      </c>
      <c r="G367" s="14">
        <v>13</v>
      </c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69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28.5" customHeight="1">
      <c r="A368" s="23"/>
      <c r="B368" s="23"/>
      <c r="C368" s="23"/>
      <c r="D368" s="28"/>
      <c r="E368" s="29"/>
      <c r="F368" s="14" t="s">
        <v>423</v>
      </c>
      <c r="G368" s="14">
        <v>5</v>
      </c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69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28.5" customHeight="1">
      <c r="A369" s="23"/>
      <c r="B369" s="23"/>
      <c r="C369" s="23"/>
      <c r="D369" s="28"/>
      <c r="E369" s="29"/>
      <c r="F369" s="14" t="s">
        <v>424</v>
      </c>
      <c r="G369" s="14">
        <v>1</v>
      </c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69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28.5" customHeight="1">
      <c r="A370" s="23"/>
      <c r="B370" s="23"/>
      <c r="C370" s="23"/>
      <c r="D370" s="28"/>
      <c r="E370" s="29"/>
      <c r="F370" s="14" t="s">
        <v>425</v>
      </c>
      <c r="G370" s="14">
        <v>2</v>
      </c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69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28.5" customHeight="1">
      <c r="A371" s="23"/>
      <c r="B371" s="23"/>
      <c r="C371" s="23"/>
      <c r="D371" s="28"/>
      <c r="E371" s="29"/>
      <c r="F371" s="14" t="s">
        <v>426</v>
      </c>
      <c r="G371" s="14">
        <v>1</v>
      </c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69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28.5" customHeight="1">
      <c r="A372" s="23"/>
      <c r="B372" s="23"/>
      <c r="C372" s="23"/>
      <c r="D372" s="28"/>
      <c r="E372" s="29"/>
      <c r="F372" s="14" t="s">
        <v>427</v>
      </c>
      <c r="G372" s="14">
        <v>3</v>
      </c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69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28.5" customHeight="1">
      <c r="A373" s="23"/>
      <c r="B373" s="23"/>
      <c r="C373" s="23"/>
      <c r="D373" s="28"/>
      <c r="E373" s="29"/>
      <c r="F373" s="14" t="s">
        <v>428</v>
      </c>
      <c r="G373" s="14">
        <v>14</v>
      </c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69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28.5" customHeight="1">
      <c r="A374" s="23"/>
      <c r="B374" s="23"/>
      <c r="C374" s="23"/>
      <c r="D374" s="28"/>
      <c r="E374" s="29"/>
      <c r="F374" s="14" t="s">
        <v>429</v>
      </c>
      <c r="G374" s="14">
        <v>2</v>
      </c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69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28.5" customHeight="1">
      <c r="A375" s="23"/>
      <c r="B375" s="23"/>
      <c r="C375" s="23"/>
      <c r="D375" s="28"/>
      <c r="E375" s="29"/>
      <c r="F375" s="14" t="s">
        <v>430</v>
      </c>
      <c r="G375" s="14">
        <v>4</v>
      </c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69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28.5" customHeight="1">
      <c r="A376" s="23"/>
      <c r="B376" s="23"/>
      <c r="C376" s="23"/>
      <c r="D376" s="28"/>
      <c r="E376" s="29"/>
      <c r="F376" s="14" t="s">
        <v>431</v>
      </c>
      <c r="G376" s="14">
        <v>52</v>
      </c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69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28.5" customHeight="1">
      <c r="A377" s="23"/>
      <c r="B377" s="23"/>
      <c r="C377" s="23"/>
      <c r="D377" s="28"/>
      <c r="E377" s="29"/>
      <c r="F377" s="14" t="s">
        <v>432</v>
      </c>
      <c r="G377" s="14">
        <v>7</v>
      </c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69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28.5" customHeight="1">
      <c r="A378" s="23"/>
      <c r="B378" s="23"/>
      <c r="C378" s="23"/>
      <c r="D378" s="28"/>
      <c r="E378" s="29"/>
      <c r="F378" s="14" t="s">
        <v>433</v>
      </c>
      <c r="G378" s="14">
        <v>3</v>
      </c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69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42" customHeight="1">
      <c r="A379" s="23"/>
      <c r="B379" s="23"/>
      <c r="C379" s="23"/>
      <c r="D379" s="28"/>
      <c r="E379" s="29"/>
      <c r="F379" s="14" t="s">
        <v>434</v>
      </c>
      <c r="G379" s="14">
        <v>9</v>
      </c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69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28.5" customHeight="1">
      <c r="A380" s="23"/>
      <c r="B380" s="23"/>
      <c r="C380" s="23"/>
      <c r="D380" s="28"/>
      <c r="E380" s="29"/>
      <c r="F380" s="14" t="s">
        <v>435</v>
      </c>
      <c r="G380" s="14">
        <v>4</v>
      </c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69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28.5" customHeight="1">
      <c r="A381" s="23"/>
      <c r="B381" s="23"/>
      <c r="C381" s="23"/>
      <c r="D381" s="28"/>
      <c r="E381" s="29"/>
      <c r="F381" s="14" t="s">
        <v>436</v>
      </c>
      <c r="G381" s="14">
        <v>7</v>
      </c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69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28.5" customHeight="1">
      <c r="A382" s="23"/>
      <c r="B382" s="23"/>
      <c r="C382" s="23"/>
      <c r="D382" s="28"/>
      <c r="E382" s="29"/>
      <c r="F382" s="14" t="s">
        <v>437</v>
      </c>
      <c r="G382" s="14">
        <v>1</v>
      </c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69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28.5" customHeight="1">
      <c r="A383" s="23"/>
      <c r="B383" s="23"/>
      <c r="C383" s="23"/>
      <c r="D383" s="28"/>
      <c r="E383" s="29"/>
      <c r="F383" s="14" t="s">
        <v>438</v>
      </c>
      <c r="G383" s="14">
        <v>42</v>
      </c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69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28.5" customHeight="1">
      <c r="A384" s="23"/>
      <c r="B384" s="23"/>
      <c r="C384" s="23"/>
      <c r="D384" s="28"/>
      <c r="E384" s="29"/>
      <c r="F384" s="14" t="s">
        <v>439</v>
      </c>
      <c r="G384" s="14">
        <v>7</v>
      </c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69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28.5" customHeight="1">
      <c r="A385" s="23"/>
      <c r="B385" s="23"/>
      <c r="C385" s="23"/>
      <c r="D385" s="28"/>
      <c r="E385" s="29"/>
      <c r="F385" s="14" t="s">
        <v>440</v>
      </c>
      <c r="G385" s="14">
        <v>1</v>
      </c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69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28.5" customHeight="1">
      <c r="A386" s="23"/>
      <c r="B386" s="23"/>
      <c r="C386" s="23"/>
      <c r="D386" s="28"/>
      <c r="E386" s="29"/>
      <c r="F386" s="14" t="s">
        <v>441</v>
      </c>
      <c r="G386" s="14">
        <v>19</v>
      </c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69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28.5" customHeight="1">
      <c r="A387" s="23"/>
      <c r="B387" s="23"/>
      <c r="C387" s="23"/>
      <c r="D387" s="28"/>
      <c r="E387" s="29"/>
      <c r="F387" s="14" t="s">
        <v>442</v>
      </c>
      <c r="G387" s="14">
        <v>1</v>
      </c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69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28.5" customHeight="1">
      <c r="A388" s="23"/>
      <c r="B388" s="23"/>
      <c r="C388" s="23"/>
      <c r="D388" s="28"/>
      <c r="E388" s="29"/>
      <c r="F388" s="14" t="s">
        <v>443</v>
      </c>
      <c r="G388" s="14">
        <v>1</v>
      </c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69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28.5" customHeight="1">
      <c r="A389" s="23"/>
      <c r="B389" s="23"/>
      <c r="C389" s="23"/>
      <c r="D389" s="28"/>
      <c r="E389" s="29"/>
      <c r="F389" s="14" t="s">
        <v>444</v>
      </c>
      <c r="G389" s="14">
        <v>2</v>
      </c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69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28.5" customHeight="1">
      <c r="A390" s="23"/>
      <c r="B390" s="23"/>
      <c r="C390" s="23"/>
      <c r="D390" s="28"/>
      <c r="E390" s="29"/>
      <c r="F390" s="14" t="s">
        <v>445</v>
      </c>
      <c r="G390" s="14">
        <v>1</v>
      </c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69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28.5" customHeight="1">
      <c r="A391" s="23"/>
      <c r="B391" s="23"/>
      <c r="C391" s="23"/>
      <c r="D391" s="28"/>
      <c r="E391" s="29"/>
      <c r="F391" s="14" t="s">
        <v>446</v>
      </c>
      <c r="G391" s="14">
        <v>23</v>
      </c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69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28.5" customHeight="1">
      <c r="A392" s="23"/>
      <c r="B392" s="23"/>
      <c r="C392" s="23"/>
      <c r="D392" s="28"/>
      <c r="E392" s="29"/>
      <c r="F392" s="14" t="s">
        <v>447</v>
      </c>
      <c r="G392" s="14">
        <v>8</v>
      </c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69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28.5" customHeight="1">
      <c r="A393" s="23"/>
      <c r="B393" s="23"/>
      <c r="C393" s="23"/>
      <c r="D393" s="28"/>
      <c r="E393" s="29"/>
      <c r="F393" s="14" t="s">
        <v>448</v>
      </c>
      <c r="G393" s="14">
        <v>1</v>
      </c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69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28.5" customHeight="1">
      <c r="A394" s="23"/>
      <c r="B394" s="23"/>
      <c r="C394" s="23"/>
      <c r="D394" s="28"/>
      <c r="E394" s="29"/>
      <c r="F394" s="14" t="s">
        <v>449</v>
      </c>
      <c r="G394" s="14">
        <v>1</v>
      </c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69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28.5" customHeight="1">
      <c r="A395" s="23"/>
      <c r="B395" s="23"/>
      <c r="C395" s="23"/>
      <c r="D395" s="28"/>
      <c r="E395" s="29"/>
      <c r="F395" s="14" t="s">
        <v>450</v>
      </c>
      <c r="G395" s="14">
        <v>32</v>
      </c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69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28.5" customHeight="1">
      <c r="A396" s="23"/>
      <c r="B396" s="23"/>
      <c r="C396" s="23"/>
      <c r="D396" s="28"/>
      <c r="E396" s="29"/>
      <c r="F396" s="14" t="s">
        <v>451</v>
      </c>
      <c r="G396" s="14">
        <v>95</v>
      </c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69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28.5" customHeight="1">
      <c r="A397" s="23"/>
      <c r="B397" s="23"/>
      <c r="C397" s="23"/>
      <c r="D397" s="28"/>
      <c r="E397" s="29"/>
      <c r="F397" s="14" t="s">
        <v>452</v>
      </c>
      <c r="G397" s="14">
        <v>3</v>
      </c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69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28.5" customHeight="1">
      <c r="A398" s="23"/>
      <c r="B398" s="23"/>
      <c r="C398" s="23"/>
      <c r="D398" s="28"/>
      <c r="E398" s="29"/>
      <c r="F398" s="14" t="s">
        <v>453</v>
      </c>
      <c r="G398" s="14">
        <v>46</v>
      </c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69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28.5" customHeight="1">
      <c r="A399" s="23"/>
      <c r="B399" s="23"/>
      <c r="C399" s="23"/>
      <c r="D399" s="28"/>
      <c r="E399" s="29"/>
      <c r="F399" s="14" t="s">
        <v>454</v>
      </c>
      <c r="G399" s="14">
        <v>1</v>
      </c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69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28.5" customHeight="1">
      <c r="A400" s="23"/>
      <c r="B400" s="23"/>
      <c r="C400" s="23"/>
      <c r="D400" s="30"/>
      <c r="E400" s="31"/>
      <c r="F400" s="14" t="s">
        <v>455</v>
      </c>
      <c r="G400" s="14">
        <v>15</v>
      </c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3"/>
      <c r="S400" s="23"/>
      <c r="T400" s="23"/>
      <c r="U400" s="69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28.5" customHeight="1">
      <c r="A401" s="23"/>
      <c r="B401" s="23"/>
      <c r="C401" s="23"/>
      <c r="D401" s="26" t="s">
        <v>456</v>
      </c>
      <c r="E401" s="27"/>
      <c r="F401" s="14" t="s">
        <v>457</v>
      </c>
      <c r="G401" s="14">
        <v>3</v>
      </c>
      <c r="H401" s="36">
        <f>SUM(G401:G441)</f>
        <v>675</v>
      </c>
      <c r="I401" s="22">
        <v>0</v>
      </c>
      <c r="J401" s="22">
        <f>H401*I401</f>
        <v>0</v>
      </c>
      <c r="K401" s="22">
        <f>J401</f>
        <v>0</v>
      </c>
      <c r="L401" s="22">
        <f>K401*7</f>
        <v>0</v>
      </c>
      <c r="M401" s="22">
        <f>K401*30</f>
        <v>0</v>
      </c>
      <c r="N401" s="22">
        <f>K401*365</f>
        <v>0</v>
      </c>
      <c r="O401" s="22">
        <f>N401*265</f>
        <v>0</v>
      </c>
      <c r="P401" s="25">
        <f>O401/1000</f>
        <v>0</v>
      </c>
      <c r="Q401" s="75">
        <f>O401/1000000</f>
        <v>0</v>
      </c>
      <c r="R401" s="23"/>
      <c r="S401" s="23"/>
      <c r="T401" s="23"/>
      <c r="U401" s="69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28.5" customHeight="1">
      <c r="A402" s="23"/>
      <c r="B402" s="23"/>
      <c r="C402" s="23"/>
      <c r="D402" s="28"/>
      <c r="E402" s="29"/>
      <c r="F402" s="14" t="s">
        <v>458</v>
      </c>
      <c r="G402" s="14">
        <v>12</v>
      </c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69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28.5" customHeight="1">
      <c r="A403" s="23"/>
      <c r="B403" s="23"/>
      <c r="C403" s="23"/>
      <c r="D403" s="28"/>
      <c r="E403" s="29"/>
      <c r="F403" s="14" t="s">
        <v>459</v>
      </c>
      <c r="G403" s="14">
        <v>1</v>
      </c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69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28.5" customHeight="1">
      <c r="A404" s="23"/>
      <c r="B404" s="23"/>
      <c r="C404" s="23"/>
      <c r="D404" s="28"/>
      <c r="E404" s="29"/>
      <c r="F404" s="14" t="s">
        <v>460</v>
      </c>
      <c r="G404" s="14">
        <v>43</v>
      </c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69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28.5" customHeight="1">
      <c r="A405" s="23"/>
      <c r="B405" s="23"/>
      <c r="C405" s="23"/>
      <c r="D405" s="28"/>
      <c r="E405" s="29"/>
      <c r="F405" s="14" t="s">
        <v>461</v>
      </c>
      <c r="G405" s="14">
        <v>3</v>
      </c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69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28.5" customHeight="1">
      <c r="A406" s="23"/>
      <c r="B406" s="23"/>
      <c r="C406" s="23"/>
      <c r="D406" s="28"/>
      <c r="E406" s="29"/>
      <c r="F406" s="14" t="s">
        <v>462</v>
      </c>
      <c r="G406" s="14">
        <v>7</v>
      </c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69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28.5" customHeight="1">
      <c r="A407" s="23"/>
      <c r="B407" s="23"/>
      <c r="C407" s="23"/>
      <c r="D407" s="28"/>
      <c r="E407" s="29"/>
      <c r="F407" s="14" t="s">
        <v>463</v>
      </c>
      <c r="G407" s="14">
        <v>37</v>
      </c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69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28.5" customHeight="1">
      <c r="A408" s="23"/>
      <c r="B408" s="23"/>
      <c r="C408" s="23"/>
      <c r="D408" s="28"/>
      <c r="E408" s="29"/>
      <c r="F408" s="14" t="s">
        <v>464</v>
      </c>
      <c r="G408" s="14">
        <v>22</v>
      </c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69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28.5" customHeight="1">
      <c r="A409" s="23"/>
      <c r="B409" s="23"/>
      <c r="C409" s="23"/>
      <c r="D409" s="28"/>
      <c r="E409" s="29"/>
      <c r="F409" s="14" t="s">
        <v>465</v>
      </c>
      <c r="G409" s="14">
        <v>12</v>
      </c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69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28.5" customHeight="1">
      <c r="A410" s="23"/>
      <c r="B410" s="23"/>
      <c r="C410" s="23"/>
      <c r="D410" s="28"/>
      <c r="E410" s="29"/>
      <c r="F410" s="14" t="s">
        <v>466</v>
      </c>
      <c r="G410" s="14">
        <v>2</v>
      </c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69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28.5" customHeight="1">
      <c r="A411" s="23"/>
      <c r="B411" s="23"/>
      <c r="C411" s="23"/>
      <c r="D411" s="28"/>
      <c r="E411" s="29"/>
      <c r="F411" s="14" t="s">
        <v>467</v>
      </c>
      <c r="G411" s="14">
        <v>41</v>
      </c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69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28.5" customHeight="1">
      <c r="A412" s="23"/>
      <c r="B412" s="23"/>
      <c r="C412" s="23"/>
      <c r="D412" s="28"/>
      <c r="E412" s="29"/>
      <c r="F412" s="14" t="s">
        <v>468</v>
      </c>
      <c r="G412" s="14">
        <v>69</v>
      </c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69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28.5" customHeight="1">
      <c r="A413" s="23"/>
      <c r="B413" s="23"/>
      <c r="C413" s="23"/>
      <c r="D413" s="28"/>
      <c r="E413" s="29"/>
      <c r="F413" s="14" t="s">
        <v>469</v>
      </c>
      <c r="G413" s="14">
        <v>13</v>
      </c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69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28.5" customHeight="1">
      <c r="A414" s="23"/>
      <c r="B414" s="23"/>
      <c r="C414" s="23"/>
      <c r="D414" s="28"/>
      <c r="E414" s="29"/>
      <c r="F414" s="14" t="s">
        <v>470</v>
      </c>
      <c r="G414" s="14">
        <v>88</v>
      </c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69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28.5" customHeight="1">
      <c r="A415" s="23"/>
      <c r="B415" s="23"/>
      <c r="C415" s="23"/>
      <c r="D415" s="28"/>
      <c r="E415" s="29"/>
      <c r="F415" s="14" t="s">
        <v>471</v>
      </c>
      <c r="G415" s="14">
        <v>7</v>
      </c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69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28.5" customHeight="1">
      <c r="A416" s="23"/>
      <c r="B416" s="23"/>
      <c r="C416" s="23"/>
      <c r="D416" s="28"/>
      <c r="E416" s="29"/>
      <c r="F416" s="14" t="s">
        <v>472</v>
      </c>
      <c r="G416" s="14">
        <v>18</v>
      </c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69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28.5" customHeight="1">
      <c r="A417" s="23"/>
      <c r="B417" s="23"/>
      <c r="C417" s="23"/>
      <c r="D417" s="28"/>
      <c r="E417" s="29"/>
      <c r="F417" s="14" t="s">
        <v>473</v>
      </c>
      <c r="G417" s="14">
        <v>6</v>
      </c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69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28.5" customHeight="1">
      <c r="A418" s="23"/>
      <c r="B418" s="23"/>
      <c r="C418" s="23"/>
      <c r="D418" s="28"/>
      <c r="E418" s="29"/>
      <c r="F418" s="14" t="s">
        <v>474</v>
      </c>
      <c r="G418" s="14">
        <v>46</v>
      </c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69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28.5" customHeight="1">
      <c r="A419" s="23"/>
      <c r="B419" s="23"/>
      <c r="C419" s="23"/>
      <c r="D419" s="28"/>
      <c r="E419" s="29"/>
      <c r="F419" s="14" t="s">
        <v>475</v>
      </c>
      <c r="G419" s="14">
        <v>17</v>
      </c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69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28.5" customHeight="1">
      <c r="A420" s="23"/>
      <c r="B420" s="23"/>
      <c r="C420" s="23"/>
      <c r="D420" s="28"/>
      <c r="E420" s="29"/>
      <c r="F420" s="14" t="s">
        <v>476</v>
      </c>
      <c r="G420" s="14">
        <v>1</v>
      </c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69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28.5" customHeight="1">
      <c r="A421" s="23"/>
      <c r="B421" s="23"/>
      <c r="C421" s="23"/>
      <c r="D421" s="28"/>
      <c r="E421" s="29"/>
      <c r="F421" s="14" t="s">
        <v>477</v>
      </c>
      <c r="G421" s="14">
        <v>17</v>
      </c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69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28.5" customHeight="1">
      <c r="A422" s="23"/>
      <c r="B422" s="23"/>
      <c r="C422" s="23"/>
      <c r="D422" s="28"/>
      <c r="E422" s="29"/>
      <c r="F422" s="14" t="s">
        <v>478</v>
      </c>
      <c r="G422" s="14">
        <v>1</v>
      </c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69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28.5" customHeight="1">
      <c r="A423" s="23"/>
      <c r="B423" s="23"/>
      <c r="C423" s="23"/>
      <c r="D423" s="28"/>
      <c r="E423" s="29"/>
      <c r="F423" s="14" t="s">
        <v>479</v>
      </c>
      <c r="G423" s="14">
        <v>26</v>
      </c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69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28.5" customHeight="1">
      <c r="A424" s="23"/>
      <c r="B424" s="23"/>
      <c r="C424" s="23"/>
      <c r="D424" s="28"/>
      <c r="E424" s="29"/>
      <c r="F424" s="14" t="s">
        <v>480</v>
      </c>
      <c r="G424" s="14">
        <v>57</v>
      </c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69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28.5" customHeight="1">
      <c r="A425" s="23"/>
      <c r="B425" s="23"/>
      <c r="C425" s="23"/>
      <c r="D425" s="28"/>
      <c r="E425" s="29"/>
      <c r="F425" s="14" t="s">
        <v>481</v>
      </c>
      <c r="G425" s="14">
        <v>10</v>
      </c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69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28.5" customHeight="1">
      <c r="A426" s="23"/>
      <c r="B426" s="23"/>
      <c r="C426" s="23"/>
      <c r="D426" s="28"/>
      <c r="E426" s="29"/>
      <c r="F426" s="14" t="s">
        <v>482</v>
      </c>
      <c r="G426" s="14">
        <v>2</v>
      </c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69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28.5" customHeight="1">
      <c r="A427" s="23"/>
      <c r="B427" s="23"/>
      <c r="C427" s="23"/>
      <c r="D427" s="28"/>
      <c r="E427" s="29"/>
      <c r="F427" s="14" t="s">
        <v>483</v>
      </c>
      <c r="G427" s="14">
        <v>6</v>
      </c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69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28.5" customHeight="1">
      <c r="A428" s="23"/>
      <c r="B428" s="23"/>
      <c r="C428" s="23"/>
      <c r="D428" s="28"/>
      <c r="E428" s="29"/>
      <c r="F428" s="14" t="s">
        <v>484</v>
      </c>
      <c r="G428" s="14">
        <v>1</v>
      </c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69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28.5" customHeight="1">
      <c r="A429" s="23"/>
      <c r="B429" s="23"/>
      <c r="C429" s="23"/>
      <c r="D429" s="28"/>
      <c r="E429" s="29"/>
      <c r="F429" s="14" t="s">
        <v>485</v>
      </c>
      <c r="G429" s="14">
        <v>30</v>
      </c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69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28.5" customHeight="1">
      <c r="A430" s="23"/>
      <c r="B430" s="23"/>
      <c r="C430" s="23"/>
      <c r="D430" s="28"/>
      <c r="E430" s="29"/>
      <c r="F430" s="14" t="s">
        <v>486</v>
      </c>
      <c r="G430" s="14">
        <v>17</v>
      </c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69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28.5" customHeight="1">
      <c r="A431" s="23"/>
      <c r="B431" s="23"/>
      <c r="C431" s="23"/>
      <c r="D431" s="28"/>
      <c r="E431" s="29"/>
      <c r="F431" s="14" t="s">
        <v>487</v>
      </c>
      <c r="G431" s="14">
        <v>3</v>
      </c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69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28.5" customHeight="1">
      <c r="A432" s="23"/>
      <c r="B432" s="23"/>
      <c r="C432" s="23"/>
      <c r="D432" s="28"/>
      <c r="E432" s="29"/>
      <c r="F432" s="14" t="s">
        <v>488</v>
      </c>
      <c r="G432" s="14">
        <v>6</v>
      </c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69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28.5" customHeight="1">
      <c r="A433" s="23"/>
      <c r="B433" s="23"/>
      <c r="C433" s="23"/>
      <c r="D433" s="28"/>
      <c r="E433" s="29"/>
      <c r="F433" s="14" t="s">
        <v>489</v>
      </c>
      <c r="G433" s="14">
        <v>6</v>
      </c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69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28.5" customHeight="1">
      <c r="A434" s="23"/>
      <c r="B434" s="23"/>
      <c r="C434" s="23"/>
      <c r="D434" s="28"/>
      <c r="E434" s="29"/>
      <c r="F434" s="14" t="s">
        <v>490</v>
      </c>
      <c r="G434" s="14">
        <v>3</v>
      </c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69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28.5" customHeight="1">
      <c r="A435" s="23"/>
      <c r="B435" s="23"/>
      <c r="C435" s="23"/>
      <c r="D435" s="28"/>
      <c r="E435" s="29"/>
      <c r="F435" s="14" t="s">
        <v>491</v>
      </c>
      <c r="G435" s="14">
        <v>13</v>
      </c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69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28.5" customHeight="1">
      <c r="A436" s="23"/>
      <c r="B436" s="23"/>
      <c r="C436" s="23"/>
      <c r="D436" s="28"/>
      <c r="E436" s="29"/>
      <c r="F436" s="14" t="s">
        <v>492</v>
      </c>
      <c r="G436" s="14">
        <v>1</v>
      </c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69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28.5" customHeight="1">
      <c r="A437" s="23"/>
      <c r="B437" s="23"/>
      <c r="C437" s="23"/>
      <c r="D437" s="28"/>
      <c r="E437" s="29"/>
      <c r="F437" s="14" t="s">
        <v>493</v>
      </c>
      <c r="G437" s="14">
        <v>1</v>
      </c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69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28.5" customHeight="1">
      <c r="A438" s="23"/>
      <c r="B438" s="23"/>
      <c r="C438" s="23"/>
      <c r="D438" s="28"/>
      <c r="E438" s="29"/>
      <c r="F438" s="14" t="s">
        <v>494</v>
      </c>
      <c r="G438" s="14">
        <v>1</v>
      </c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69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28.5" customHeight="1">
      <c r="A439" s="23"/>
      <c r="B439" s="23"/>
      <c r="C439" s="23"/>
      <c r="D439" s="28"/>
      <c r="E439" s="29"/>
      <c r="F439" s="14" t="s">
        <v>495</v>
      </c>
      <c r="G439" s="14">
        <v>3</v>
      </c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69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28.5" customHeight="1">
      <c r="A440" s="23"/>
      <c r="B440" s="23"/>
      <c r="C440" s="23"/>
      <c r="D440" s="28"/>
      <c r="E440" s="29"/>
      <c r="F440" s="14" t="s">
        <v>496</v>
      </c>
      <c r="G440" s="14">
        <v>6</v>
      </c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69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28.5" customHeight="1">
      <c r="A441" s="23"/>
      <c r="B441" s="23"/>
      <c r="C441" s="23"/>
      <c r="D441" s="30"/>
      <c r="E441" s="31"/>
      <c r="F441" s="14" t="s">
        <v>497</v>
      </c>
      <c r="G441" s="14">
        <v>17</v>
      </c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3"/>
      <c r="S441" s="23"/>
      <c r="T441" s="23"/>
      <c r="U441" s="69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28.5" customHeight="1">
      <c r="A442" s="23"/>
      <c r="B442" s="23"/>
      <c r="C442" s="23"/>
      <c r="D442" s="26" t="s">
        <v>498</v>
      </c>
      <c r="E442" s="27"/>
      <c r="F442" s="14" t="s">
        <v>499</v>
      </c>
      <c r="G442" s="14">
        <v>97</v>
      </c>
      <c r="H442" s="36">
        <f>SUM(G442:G480)</f>
        <v>2468</v>
      </c>
      <c r="I442" s="22">
        <v>0</v>
      </c>
      <c r="J442" s="22">
        <f>H442*I442</f>
        <v>0</v>
      </c>
      <c r="K442" s="22">
        <v>0</v>
      </c>
      <c r="L442" s="22">
        <f>K442*7</f>
        <v>0</v>
      </c>
      <c r="M442" s="22">
        <f>K442*30</f>
        <v>0</v>
      </c>
      <c r="N442" s="22">
        <f>K442*365</f>
        <v>0</v>
      </c>
      <c r="O442" s="22">
        <f>N442*265</f>
        <v>0</v>
      </c>
      <c r="P442" s="25">
        <f>O442/1000</f>
        <v>0</v>
      </c>
      <c r="Q442" s="75">
        <f>O442/1000000</f>
        <v>0</v>
      </c>
      <c r="R442" s="23"/>
      <c r="S442" s="23"/>
      <c r="T442" s="23"/>
      <c r="U442" s="69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28.5" customHeight="1">
      <c r="A443" s="23"/>
      <c r="B443" s="23"/>
      <c r="C443" s="23"/>
      <c r="D443" s="28"/>
      <c r="E443" s="29"/>
      <c r="F443" s="14" t="s">
        <v>500</v>
      </c>
      <c r="G443" s="14">
        <v>8</v>
      </c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69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28.5" customHeight="1">
      <c r="A444" s="23"/>
      <c r="B444" s="23"/>
      <c r="C444" s="23"/>
      <c r="D444" s="28"/>
      <c r="E444" s="29"/>
      <c r="F444" s="14" t="s">
        <v>501</v>
      </c>
      <c r="G444" s="14">
        <v>2</v>
      </c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69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28.5" customHeight="1">
      <c r="A445" s="23"/>
      <c r="B445" s="23"/>
      <c r="C445" s="23"/>
      <c r="D445" s="28"/>
      <c r="E445" s="29"/>
      <c r="F445" s="14" t="s">
        <v>502</v>
      </c>
      <c r="G445" s="14">
        <v>5</v>
      </c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69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28.5" customHeight="1">
      <c r="A446" s="23"/>
      <c r="B446" s="23"/>
      <c r="C446" s="23"/>
      <c r="D446" s="28"/>
      <c r="E446" s="29"/>
      <c r="F446" s="14" t="s">
        <v>503</v>
      </c>
      <c r="G446" s="14">
        <v>14</v>
      </c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69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28.5" customHeight="1">
      <c r="A447" s="23"/>
      <c r="B447" s="23"/>
      <c r="C447" s="23"/>
      <c r="D447" s="28"/>
      <c r="E447" s="29"/>
      <c r="F447" s="14" t="s">
        <v>504</v>
      </c>
      <c r="G447" s="14">
        <v>8</v>
      </c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69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28.5" customHeight="1">
      <c r="A448" s="23"/>
      <c r="B448" s="23"/>
      <c r="C448" s="23"/>
      <c r="D448" s="28"/>
      <c r="E448" s="29"/>
      <c r="F448" s="14" t="s">
        <v>505</v>
      </c>
      <c r="G448" s="14">
        <v>4</v>
      </c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69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28.5" customHeight="1">
      <c r="A449" s="23"/>
      <c r="B449" s="23"/>
      <c r="C449" s="23"/>
      <c r="D449" s="28"/>
      <c r="E449" s="29"/>
      <c r="F449" s="14" t="s">
        <v>506</v>
      </c>
      <c r="G449" s="14">
        <v>172</v>
      </c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69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28.5" customHeight="1">
      <c r="A450" s="23"/>
      <c r="B450" s="23"/>
      <c r="C450" s="23"/>
      <c r="D450" s="28"/>
      <c r="E450" s="29"/>
      <c r="F450" s="14" t="s">
        <v>507</v>
      </c>
      <c r="G450" s="14">
        <v>118</v>
      </c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69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28.5" customHeight="1">
      <c r="A451" s="23"/>
      <c r="B451" s="23"/>
      <c r="C451" s="23"/>
      <c r="D451" s="28"/>
      <c r="E451" s="29"/>
      <c r="F451" s="14" t="s">
        <v>508</v>
      </c>
      <c r="G451" s="14">
        <v>16</v>
      </c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69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28.5" customHeight="1">
      <c r="A452" s="23"/>
      <c r="B452" s="23"/>
      <c r="C452" s="23"/>
      <c r="D452" s="28"/>
      <c r="E452" s="29"/>
      <c r="F452" s="14" t="s">
        <v>509</v>
      </c>
      <c r="G452" s="14">
        <v>15</v>
      </c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69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28.5" customHeight="1">
      <c r="A453" s="23"/>
      <c r="B453" s="23"/>
      <c r="C453" s="23"/>
      <c r="D453" s="28"/>
      <c r="E453" s="29"/>
      <c r="F453" s="14" t="s">
        <v>510</v>
      </c>
      <c r="G453" s="14">
        <v>26</v>
      </c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69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28.5" customHeight="1">
      <c r="A454" s="23"/>
      <c r="B454" s="23"/>
      <c r="C454" s="23"/>
      <c r="D454" s="28"/>
      <c r="E454" s="29"/>
      <c r="F454" s="14" t="s">
        <v>511</v>
      </c>
      <c r="G454" s="14">
        <v>34</v>
      </c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69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28.5" customHeight="1">
      <c r="A455" s="23"/>
      <c r="B455" s="23"/>
      <c r="C455" s="23"/>
      <c r="D455" s="28"/>
      <c r="E455" s="29"/>
      <c r="F455" s="14" t="s">
        <v>512</v>
      </c>
      <c r="G455" s="14">
        <v>2</v>
      </c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69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28.5" customHeight="1">
      <c r="A456" s="23"/>
      <c r="B456" s="23"/>
      <c r="C456" s="23"/>
      <c r="D456" s="28"/>
      <c r="E456" s="29"/>
      <c r="F456" s="14" t="s">
        <v>513</v>
      </c>
      <c r="G456" s="14">
        <v>19</v>
      </c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69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28.5" customHeight="1">
      <c r="A457" s="23"/>
      <c r="B457" s="23"/>
      <c r="C457" s="23"/>
      <c r="D457" s="28"/>
      <c r="E457" s="29"/>
      <c r="F457" s="14" t="s">
        <v>514</v>
      </c>
      <c r="G457" s="14">
        <v>46</v>
      </c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69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28.5" customHeight="1">
      <c r="A458" s="23"/>
      <c r="B458" s="23"/>
      <c r="C458" s="23"/>
      <c r="D458" s="28"/>
      <c r="E458" s="29"/>
      <c r="F458" s="14" t="s">
        <v>515</v>
      </c>
      <c r="G458" s="14">
        <v>3</v>
      </c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69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28.5" customHeight="1">
      <c r="A459" s="23"/>
      <c r="B459" s="23"/>
      <c r="C459" s="23"/>
      <c r="D459" s="28"/>
      <c r="E459" s="29"/>
      <c r="F459" s="14" t="s">
        <v>516</v>
      </c>
      <c r="G459" s="14">
        <v>340</v>
      </c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69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28.5" customHeight="1">
      <c r="A460" s="23"/>
      <c r="B460" s="23"/>
      <c r="C460" s="23"/>
      <c r="D460" s="28"/>
      <c r="E460" s="29"/>
      <c r="F460" s="14" t="s">
        <v>517</v>
      </c>
      <c r="G460" s="14">
        <v>34</v>
      </c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69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28.5" customHeight="1">
      <c r="A461" s="23"/>
      <c r="B461" s="23"/>
      <c r="C461" s="23"/>
      <c r="D461" s="28"/>
      <c r="E461" s="29"/>
      <c r="F461" s="14" t="s">
        <v>518</v>
      </c>
      <c r="G461" s="14">
        <v>271</v>
      </c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69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28.5" customHeight="1">
      <c r="A462" s="23"/>
      <c r="B462" s="23"/>
      <c r="C462" s="23"/>
      <c r="D462" s="28"/>
      <c r="E462" s="29"/>
      <c r="F462" s="14" t="s">
        <v>519</v>
      </c>
      <c r="G462" s="14">
        <v>5</v>
      </c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69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28.5" customHeight="1">
      <c r="A463" s="23"/>
      <c r="B463" s="23"/>
      <c r="C463" s="23"/>
      <c r="D463" s="28"/>
      <c r="E463" s="29"/>
      <c r="F463" s="14" t="s">
        <v>520</v>
      </c>
      <c r="G463" s="14">
        <v>2</v>
      </c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69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28.5" customHeight="1">
      <c r="A464" s="23"/>
      <c r="B464" s="23"/>
      <c r="C464" s="23"/>
      <c r="D464" s="28"/>
      <c r="E464" s="29"/>
      <c r="F464" s="14" t="s">
        <v>521</v>
      </c>
      <c r="G464" s="14">
        <v>9</v>
      </c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69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28.5" customHeight="1">
      <c r="A465" s="23"/>
      <c r="B465" s="23"/>
      <c r="C465" s="23"/>
      <c r="D465" s="28"/>
      <c r="E465" s="29"/>
      <c r="F465" s="14" t="s">
        <v>522</v>
      </c>
      <c r="G465" s="14">
        <v>5</v>
      </c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69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28.5" customHeight="1">
      <c r="A466" s="23"/>
      <c r="B466" s="23"/>
      <c r="C466" s="23"/>
      <c r="D466" s="28"/>
      <c r="E466" s="29"/>
      <c r="F466" s="14" t="s">
        <v>523</v>
      </c>
      <c r="G466" s="14">
        <v>1</v>
      </c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69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28.5" customHeight="1">
      <c r="A467" s="23"/>
      <c r="B467" s="23"/>
      <c r="C467" s="23"/>
      <c r="D467" s="28"/>
      <c r="E467" s="29"/>
      <c r="F467" s="14" t="s">
        <v>524</v>
      </c>
      <c r="G467" s="14">
        <v>7</v>
      </c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69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28.5" customHeight="1">
      <c r="A468" s="23"/>
      <c r="B468" s="23"/>
      <c r="C468" s="23"/>
      <c r="D468" s="28"/>
      <c r="E468" s="29"/>
      <c r="F468" s="14" t="s">
        <v>525</v>
      </c>
      <c r="G468" s="14">
        <v>83</v>
      </c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69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28.5" customHeight="1">
      <c r="A469" s="23"/>
      <c r="B469" s="23"/>
      <c r="C469" s="23"/>
      <c r="D469" s="28"/>
      <c r="E469" s="29"/>
      <c r="F469" s="14" t="s">
        <v>526</v>
      </c>
      <c r="G469" s="14">
        <v>1</v>
      </c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69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44.25" customHeight="1">
      <c r="A470" s="23"/>
      <c r="B470" s="23"/>
      <c r="C470" s="23"/>
      <c r="D470" s="28"/>
      <c r="E470" s="29"/>
      <c r="F470" s="14" t="s">
        <v>527</v>
      </c>
      <c r="G470" s="14">
        <v>3</v>
      </c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69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28.5" customHeight="1">
      <c r="A471" s="23"/>
      <c r="B471" s="23"/>
      <c r="C471" s="23"/>
      <c r="D471" s="28"/>
      <c r="E471" s="29"/>
      <c r="F471" s="14" t="s">
        <v>528</v>
      </c>
      <c r="G471" s="14">
        <v>49</v>
      </c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69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28.5" customHeight="1">
      <c r="A472" s="23"/>
      <c r="B472" s="23"/>
      <c r="C472" s="23"/>
      <c r="D472" s="28"/>
      <c r="E472" s="29"/>
      <c r="F472" s="14" t="s">
        <v>529</v>
      </c>
      <c r="G472" s="14">
        <v>2</v>
      </c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69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60" customHeight="1">
      <c r="A473" s="23"/>
      <c r="B473" s="23"/>
      <c r="C473" s="23"/>
      <c r="D473" s="28"/>
      <c r="E473" s="29"/>
      <c r="F473" s="14" t="s">
        <v>530</v>
      </c>
      <c r="G473" s="14">
        <v>1</v>
      </c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69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46.5" customHeight="1">
      <c r="A474" s="23"/>
      <c r="B474" s="23"/>
      <c r="C474" s="23"/>
      <c r="D474" s="28"/>
      <c r="E474" s="29"/>
      <c r="F474" s="14" t="s">
        <v>531</v>
      </c>
      <c r="G474" s="14">
        <v>1</v>
      </c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69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44.25" customHeight="1">
      <c r="A475" s="23"/>
      <c r="B475" s="23"/>
      <c r="C475" s="23"/>
      <c r="D475" s="28"/>
      <c r="E475" s="29"/>
      <c r="F475" s="14" t="s">
        <v>532</v>
      </c>
      <c r="G475" s="14">
        <v>2</v>
      </c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69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42.75" customHeight="1">
      <c r="A476" s="23"/>
      <c r="B476" s="23"/>
      <c r="C476" s="23"/>
      <c r="D476" s="28"/>
      <c r="E476" s="29"/>
      <c r="F476" s="14" t="s">
        <v>533</v>
      </c>
      <c r="G476" s="14">
        <v>2</v>
      </c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69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36" customHeight="1">
      <c r="A477" s="23"/>
      <c r="B477" s="23"/>
      <c r="C477" s="23"/>
      <c r="D477" s="28"/>
      <c r="E477" s="29"/>
      <c r="F477" s="14" t="s">
        <v>534</v>
      </c>
      <c r="G477" s="14">
        <v>1042</v>
      </c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69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>
      <c r="A478" s="23"/>
      <c r="B478" s="23"/>
      <c r="C478" s="23"/>
      <c r="D478" s="28"/>
      <c r="E478" s="29"/>
      <c r="F478" s="14" t="s">
        <v>535</v>
      </c>
      <c r="G478" s="14">
        <v>2</v>
      </c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69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>
      <c r="A479" s="23"/>
      <c r="B479" s="23"/>
      <c r="C479" s="23"/>
      <c r="D479" s="28"/>
      <c r="E479" s="29"/>
      <c r="F479" s="14" t="s">
        <v>536</v>
      </c>
      <c r="G479" s="14">
        <v>2</v>
      </c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69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" customHeight="1">
      <c r="A480" s="23"/>
      <c r="B480" s="24"/>
      <c r="C480" s="24"/>
      <c r="D480" s="30"/>
      <c r="E480" s="31"/>
      <c r="F480" s="14" t="s">
        <v>537</v>
      </c>
      <c r="G480" s="14">
        <v>15</v>
      </c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3"/>
      <c r="U480" s="69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65.25" customHeight="1">
      <c r="A481" s="23"/>
      <c r="B481" s="33" t="s">
        <v>538</v>
      </c>
      <c r="C481" s="34" t="s">
        <v>539</v>
      </c>
      <c r="D481" s="35" t="s">
        <v>540</v>
      </c>
      <c r="E481" s="15" t="s">
        <v>541</v>
      </c>
      <c r="F481" s="15" t="s">
        <v>542</v>
      </c>
      <c r="G481" s="15">
        <v>0</v>
      </c>
      <c r="H481" s="36">
        <f>SUM(G481:G482)</f>
        <v>0</v>
      </c>
      <c r="I481" s="22">
        <v>0</v>
      </c>
      <c r="J481" s="22">
        <f>H481*I481</f>
        <v>0</v>
      </c>
      <c r="K481" s="22">
        <f>J481</f>
        <v>0</v>
      </c>
      <c r="L481" s="22">
        <f>K481*7</f>
        <v>0</v>
      </c>
      <c r="M481" s="22">
        <f>K481*30</f>
        <v>0</v>
      </c>
      <c r="N481" s="22">
        <f>K481*365</f>
        <v>0</v>
      </c>
      <c r="O481" s="22">
        <f>N481*265</f>
        <v>0</v>
      </c>
      <c r="P481" s="25">
        <f>O481/1000</f>
        <v>0</v>
      </c>
      <c r="Q481" s="75">
        <f>O481/1000000</f>
        <v>0</v>
      </c>
      <c r="R481" s="78">
        <f>SUM(Q481:Q483)</f>
        <v>0</v>
      </c>
      <c r="S481" s="79">
        <f>SUM(R481:R493)</f>
        <v>0</v>
      </c>
      <c r="T481" s="23"/>
      <c r="U481" s="69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>
      <c r="A482" s="23"/>
      <c r="B482" s="23"/>
      <c r="C482" s="23"/>
      <c r="D482" s="24"/>
      <c r="E482" s="15" t="s">
        <v>543</v>
      </c>
      <c r="F482" s="15" t="s">
        <v>542</v>
      </c>
      <c r="G482" s="15">
        <v>0</v>
      </c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3"/>
      <c r="S482" s="23"/>
      <c r="T482" s="23"/>
      <c r="U482" s="69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69" customHeight="1">
      <c r="A483" s="23"/>
      <c r="B483" s="23"/>
      <c r="C483" s="24"/>
      <c r="D483" s="15" t="s">
        <v>544</v>
      </c>
      <c r="E483" s="15"/>
      <c r="F483" s="15" t="s">
        <v>542</v>
      </c>
      <c r="G483" s="15">
        <v>0</v>
      </c>
      <c r="H483" s="7">
        <f>G483</f>
        <v>0</v>
      </c>
      <c r="I483" s="8">
        <v>0</v>
      </c>
      <c r="J483" s="8">
        <f t="shared" ref="J483:J484" si="50">H483*I483</f>
        <v>0</v>
      </c>
      <c r="K483" s="8">
        <f t="shared" ref="K483:K484" si="51">J483</f>
        <v>0</v>
      </c>
      <c r="L483" s="8">
        <f t="shared" ref="L483:L484" si="52">K483*7</f>
        <v>0</v>
      </c>
      <c r="M483" s="8">
        <f t="shared" ref="M483:M484" si="53">K483*30</f>
        <v>0</v>
      </c>
      <c r="N483" s="8">
        <f t="shared" ref="N483:N484" si="54">K483*365</f>
        <v>0</v>
      </c>
      <c r="O483" s="8">
        <f t="shared" ref="O483:O484" si="55">N483*265</f>
        <v>0</v>
      </c>
      <c r="P483" s="9">
        <f t="shared" ref="P483:P484" si="56">O483/1000</f>
        <v>0</v>
      </c>
      <c r="Q483" s="10">
        <f t="shared" ref="Q483:Q484" si="57">O483/1000000</f>
        <v>0</v>
      </c>
      <c r="R483" s="24"/>
      <c r="S483" s="23"/>
      <c r="T483" s="23"/>
      <c r="U483" s="69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>
      <c r="A484" s="23"/>
      <c r="B484" s="23"/>
      <c r="C484" s="42" t="s">
        <v>545</v>
      </c>
      <c r="D484" s="43" t="s">
        <v>546</v>
      </c>
      <c r="E484" s="16" t="s">
        <v>547</v>
      </c>
      <c r="F484" s="16" t="s">
        <v>542</v>
      </c>
      <c r="G484" s="16">
        <v>0</v>
      </c>
      <c r="H484" s="36">
        <f>SUM(G484:G486)</f>
        <v>0</v>
      </c>
      <c r="I484" s="22">
        <v>0</v>
      </c>
      <c r="J484" s="22">
        <f t="shared" si="50"/>
        <v>0</v>
      </c>
      <c r="K484" s="22">
        <f t="shared" si="51"/>
        <v>0</v>
      </c>
      <c r="L484" s="22">
        <f t="shared" si="52"/>
        <v>0</v>
      </c>
      <c r="M484" s="22">
        <f t="shared" si="53"/>
        <v>0</v>
      </c>
      <c r="N484" s="22">
        <f t="shared" si="54"/>
        <v>0</v>
      </c>
      <c r="O484" s="22">
        <f t="shared" si="55"/>
        <v>0</v>
      </c>
      <c r="P484" s="25">
        <f t="shared" si="56"/>
        <v>0</v>
      </c>
      <c r="Q484" s="75">
        <f t="shared" si="57"/>
        <v>0</v>
      </c>
      <c r="R484" s="80">
        <f>SUM(Q484:Q489)</f>
        <v>0</v>
      </c>
      <c r="S484" s="23"/>
      <c r="T484" s="23"/>
      <c r="U484" s="69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>
      <c r="A485" s="23"/>
      <c r="B485" s="23"/>
      <c r="C485" s="23"/>
      <c r="D485" s="23"/>
      <c r="E485" s="16" t="s">
        <v>548</v>
      </c>
      <c r="F485" s="16" t="s">
        <v>542</v>
      </c>
      <c r="G485" s="16">
        <v>0</v>
      </c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69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>
      <c r="A486" s="23"/>
      <c r="B486" s="23"/>
      <c r="C486" s="23"/>
      <c r="D486" s="24"/>
      <c r="E486" s="16" t="s">
        <v>549</v>
      </c>
      <c r="F486" s="16" t="s">
        <v>542</v>
      </c>
      <c r="G486" s="16">
        <v>0</v>
      </c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3"/>
      <c r="S486" s="23"/>
      <c r="T486" s="23"/>
      <c r="U486" s="69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>
      <c r="A487" s="23"/>
      <c r="B487" s="23"/>
      <c r="C487" s="23"/>
      <c r="D487" s="43" t="s">
        <v>550</v>
      </c>
      <c r="E487" s="16" t="s">
        <v>551</v>
      </c>
      <c r="F487" s="16" t="s">
        <v>542</v>
      </c>
      <c r="G487" s="16">
        <v>0</v>
      </c>
      <c r="H487" s="36">
        <f>SUM(G487:G489)</f>
        <v>0</v>
      </c>
      <c r="I487" s="22">
        <v>0</v>
      </c>
      <c r="J487" s="22">
        <f>H487*I487</f>
        <v>0</v>
      </c>
      <c r="K487" s="22">
        <f>J487</f>
        <v>0</v>
      </c>
      <c r="L487" s="22">
        <f>K487*7</f>
        <v>0</v>
      </c>
      <c r="M487" s="22">
        <f>K487*30</f>
        <v>0</v>
      </c>
      <c r="N487" s="22">
        <f>K487*365</f>
        <v>0</v>
      </c>
      <c r="O487" s="22">
        <f>N487*265</f>
        <v>0</v>
      </c>
      <c r="P487" s="25">
        <f>O487/1000</f>
        <v>0</v>
      </c>
      <c r="Q487" s="75">
        <f>O487/1000000</f>
        <v>0</v>
      </c>
      <c r="R487" s="23"/>
      <c r="S487" s="23"/>
      <c r="T487" s="23"/>
      <c r="U487" s="69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>
      <c r="A488" s="23"/>
      <c r="B488" s="23"/>
      <c r="C488" s="23"/>
      <c r="D488" s="23"/>
      <c r="E488" s="16" t="s">
        <v>552</v>
      </c>
      <c r="F488" s="16" t="s">
        <v>542</v>
      </c>
      <c r="G488" s="16">
        <v>0</v>
      </c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69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>
      <c r="A489" s="23"/>
      <c r="B489" s="23"/>
      <c r="C489" s="24"/>
      <c r="D489" s="24"/>
      <c r="E489" s="16" t="s">
        <v>553</v>
      </c>
      <c r="F489" s="16" t="s">
        <v>542</v>
      </c>
      <c r="G489" s="16">
        <v>0</v>
      </c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3"/>
      <c r="T489" s="23"/>
      <c r="U489" s="69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23.25" customHeight="1">
      <c r="A490" s="23"/>
      <c r="B490" s="23"/>
      <c r="C490" s="44" t="s">
        <v>554</v>
      </c>
      <c r="D490" s="45" t="s">
        <v>555</v>
      </c>
      <c r="E490" s="39"/>
      <c r="F490" s="17" t="s">
        <v>556</v>
      </c>
      <c r="G490" s="18">
        <v>43</v>
      </c>
      <c r="H490" s="19">
        <f>G490</f>
        <v>43</v>
      </c>
      <c r="I490" s="8">
        <v>0</v>
      </c>
      <c r="J490" s="8">
        <f t="shared" ref="J490:J491" si="58">H490*I490</f>
        <v>0</v>
      </c>
      <c r="K490" s="8">
        <f t="shared" ref="K490:K491" si="59">J490</f>
        <v>0</v>
      </c>
      <c r="L490" s="8">
        <f t="shared" ref="L490:L491" si="60">K490*7</f>
        <v>0</v>
      </c>
      <c r="M490" s="8">
        <f t="shared" ref="M490:M491" si="61">K490*30</f>
        <v>0</v>
      </c>
      <c r="N490" s="8">
        <f t="shared" ref="N490:N491" si="62">K490*365</f>
        <v>0</v>
      </c>
      <c r="O490" s="8">
        <f t="shared" ref="O490:O491" si="63">N490*265</f>
        <v>0</v>
      </c>
      <c r="P490" s="9">
        <f t="shared" ref="P490:P491" si="64">O490/1000</f>
        <v>0</v>
      </c>
      <c r="Q490" s="10">
        <f t="shared" ref="Q490:Q491" si="65">O490/1000000</f>
        <v>0</v>
      </c>
      <c r="R490" s="81">
        <f>SUM(Q490:Q493)</f>
        <v>0</v>
      </c>
      <c r="S490" s="23"/>
      <c r="T490" s="23"/>
      <c r="U490" s="69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23.25" customHeight="1">
      <c r="A491" s="23"/>
      <c r="B491" s="23"/>
      <c r="C491" s="23"/>
      <c r="D491" s="46" t="s">
        <v>557</v>
      </c>
      <c r="E491" s="27"/>
      <c r="F491" s="20" t="s">
        <v>558</v>
      </c>
      <c r="G491" s="18">
        <v>6</v>
      </c>
      <c r="H491" s="47">
        <f>SUM(G491:G493)</f>
        <v>20</v>
      </c>
      <c r="I491" s="22">
        <v>0</v>
      </c>
      <c r="J491" s="22">
        <f t="shared" si="58"/>
        <v>0</v>
      </c>
      <c r="K491" s="22">
        <f t="shared" si="59"/>
        <v>0</v>
      </c>
      <c r="L491" s="22">
        <f t="shared" si="60"/>
        <v>0</v>
      </c>
      <c r="M491" s="22">
        <f t="shared" si="61"/>
        <v>0</v>
      </c>
      <c r="N491" s="22">
        <f t="shared" si="62"/>
        <v>0</v>
      </c>
      <c r="O491" s="22">
        <f t="shared" si="63"/>
        <v>0</v>
      </c>
      <c r="P491" s="25">
        <f t="shared" si="64"/>
        <v>0</v>
      </c>
      <c r="Q491" s="75">
        <f t="shared" si="65"/>
        <v>0</v>
      </c>
      <c r="R491" s="23"/>
      <c r="S491" s="23"/>
      <c r="T491" s="23"/>
      <c r="U491" s="69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>
      <c r="A492" s="23"/>
      <c r="B492" s="23"/>
      <c r="C492" s="23"/>
      <c r="D492" s="28"/>
      <c r="E492" s="29"/>
      <c r="F492" s="20" t="s">
        <v>559</v>
      </c>
      <c r="G492" s="18">
        <v>6</v>
      </c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69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25.5" customHeight="1">
      <c r="A493" s="24"/>
      <c r="B493" s="24"/>
      <c r="C493" s="24"/>
      <c r="D493" s="30"/>
      <c r="E493" s="31"/>
      <c r="F493" s="20" t="s">
        <v>560</v>
      </c>
      <c r="G493" s="18">
        <v>8</v>
      </c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70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>
      <c r="A494" s="1" t="s">
        <v>561</v>
      </c>
      <c r="B494" s="1"/>
      <c r="C494" s="1"/>
      <c r="D494" s="1"/>
      <c r="E494" s="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>
      <c r="A495" s="1"/>
      <c r="B495" s="1"/>
      <c r="C495" s="1"/>
      <c r="D495" s="1"/>
      <c r="E495" s="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>
      <c r="A496" s="1"/>
      <c r="B496" s="1"/>
      <c r="C496" s="1"/>
      <c r="D496" s="1"/>
      <c r="E496" s="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>
      <c r="A497" s="1"/>
      <c r="B497" s="1"/>
      <c r="C497" s="1"/>
      <c r="D497" s="1"/>
      <c r="E497" s="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>
      <c r="A498" s="1"/>
      <c r="B498" s="1"/>
      <c r="C498" s="1"/>
      <c r="D498" s="1"/>
      <c r="E498" s="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>
      <c r="A499" s="1"/>
      <c r="B499" s="1"/>
      <c r="C499" s="1"/>
      <c r="D499" s="1"/>
      <c r="E499" s="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>
      <c r="A500" s="1"/>
      <c r="B500" s="1"/>
      <c r="C500" s="1"/>
      <c r="D500" s="1"/>
      <c r="E500" s="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>
      <c r="A501" s="1"/>
      <c r="B501" s="1"/>
      <c r="C501" s="1"/>
      <c r="D501" s="1"/>
      <c r="E501" s="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>
      <c r="A502" s="1"/>
      <c r="B502" s="1"/>
      <c r="C502" s="1"/>
      <c r="D502" s="1"/>
      <c r="E502" s="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>
      <c r="A503" s="1"/>
      <c r="B503" s="1"/>
      <c r="C503" s="1"/>
      <c r="D503" s="1"/>
      <c r="E503" s="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>
      <c r="A504" s="1"/>
      <c r="B504" s="1"/>
      <c r="C504" s="1"/>
      <c r="D504" s="1"/>
      <c r="E504" s="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>
      <c r="A505" s="1"/>
      <c r="B505" s="1"/>
      <c r="C505" s="1"/>
      <c r="D505" s="1"/>
      <c r="E505" s="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>
      <c r="A506" s="1"/>
      <c r="B506" s="1"/>
      <c r="C506" s="1"/>
      <c r="D506" s="1"/>
      <c r="E506" s="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>
      <c r="A507" s="1"/>
      <c r="B507" s="1"/>
      <c r="C507" s="1"/>
      <c r="D507" s="1"/>
      <c r="E507" s="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>
      <c r="A508" s="1"/>
      <c r="B508" s="1"/>
      <c r="C508" s="1"/>
      <c r="D508" s="1"/>
      <c r="E508" s="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>
      <c r="A509" s="1"/>
      <c r="B509" s="1"/>
      <c r="C509" s="1"/>
      <c r="D509" s="1"/>
      <c r="E509" s="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>
      <c r="A510" s="1"/>
      <c r="B510" s="1"/>
      <c r="C510" s="1"/>
      <c r="D510" s="1"/>
      <c r="E510" s="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>
      <c r="A511" s="1"/>
      <c r="B511" s="1"/>
      <c r="C511" s="1"/>
      <c r="D511" s="1"/>
      <c r="E511" s="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>
      <c r="A512" s="1"/>
      <c r="B512" s="1"/>
      <c r="C512" s="1"/>
      <c r="D512" s="1"/>
      <c r="E512" s="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>
      <c r="A513" s="1"/>
      <c r="B513" s="1"/>
      <c r="C513" s="1"/>
      <c r="D513" s="1"/>
      <c r="E513" s="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>
      <c r="A514" s="1"/>
      <c r="B514" s="1"/>
      <c r="C514" s="1"/>
      <c r="D514" s="1"/>
      <c r="E514" s="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>
      <c r="A515" s="1"/>
      <c r="B515" s="1"/>
      <c r="C515" s="1"/>
      <c r="D515" s="1"/>
      <c r="E515" s="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>
      <c r="A516" s="1"/>
      <c r="B516" s="1"/>
      <c r="C516" s="1"/>
      <c r="D516" s="1"/>
      <c r="E516" s="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>
      <c r="A517" s="1"/>
      <c r="B517" s="1"/>
      <c r="C517" s="1"/>
      <c r="D517" s="1"/>
      <c r="E517" s="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>
      <c r="A518" s="1"/>
      <c r="B518" s="1"/>
      <c r="C518" s="1"/>
      <c r="D518" s="1"/>
      <c r="E518" s="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>
      <c r="A519" s="1"/>
      <c r="B519" s="1"/>
      <c r="C519" s="1"/>
      <c r="D519" s="1"/>
      <c r="E519" s="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>
      <c r="A520" s="1"/>
      <c r="B520" s="1"/>
      <c r="C520" s="1"/>
      <c r="D520" s="1"/>
      <c r="E520" s="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>
      <c r="A521" s="1"/>
      <c r="B521" s="1"/>
      <c r="C521" s="1"/>
      <c r="D521" s="1"/>
      <c r="E521" s="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>
      <c r="A522" s="1"/>
      <c r="B522" s="1"/>
      <c r="C522" s="1"/>
      <c r="D522" s="1"/>
      <c r="E522" s="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>
      <c r="A523" s="1"/>
      <c r="B523" s="1"/>
      <c r="C523" s="1"/>
      <c r="D523" s="1"/>
      <c r="E523" s="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>
      <c r="A524" s="1"/>
      <c r="B524" s="1"/>
      <c r="C524" s="1"/>
      <c r="D524" s="1"/>
      <c r="E524" s="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>
      <c r="A525" s="1"/>
      <c r="B525" s="1"/>
      <c r="C525" s="1"/>
      <c r="D525" s="1"/>
      <c r="E525" s="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>
      <c r="A526" s="1"/>
      <c r="B526" s="1"/>
      <c r="C526" s="1"/>
      <c r="D526" s="1"/>
      <c r="E526" s="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>
      <c r="A527" s="1"/>
      <c r="B527" s="1"/>
      <c r="C527" s="1"/>
      <c r="D527" s="1"/>
      <c r="E527" s="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>
      <c r="A528" s="1"/>
      <c r="B528" s="1"/>
      <c r="C528" s="1"/>
      <c r="D528" s="1"/>
      <c r="E528" s="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>
      <c r="A529" s="1"/>
      <c r="B529" s="1"/>
      <c r="C529" s="1"/>
      <c r="D529" s="1"/>
      <c r="E529" s="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>
      <c r="A530" s="1"/>
      <c r="B530" s="1"/>
      <c r="C530" s="1"/>
      <c r="D530" s="1"/>
      <c r="E530" s="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</sheetData>
  <mergeCells count="395">
    <mergeCell ref="D15:E15"/>
    <mergeCell ref="D16:E27"/>
    <mergeCell ref="D10:E10"/>
    <mergeCell ref="D28:E43"/>
    <mergeCell ref="H16:H27"/>
    <mergeCell ref="H28:H43"/>
    <mergeCell ref="H44:H45"/>
    <mergeCell ref="O213:O288"/>
    <mergeCell ref="P213:P288"/>
    <mergeCell ref="J198:J207"/>
    <mergeCell ref="K198:K207"/>
    <mergeCell ref="L198:L207"/>
    <mergeCell ref="M198:M207"/>
    <mergeCell ref="N198:N207"/>
    <mergeCell ref="O198:O207"/>
    <mergeCell ref="P198:P207"/>
    <mergeCell ref="O188:O191"/>
    <mergeCell ref="P188:P191"/>
    <mergeCell ref="J192:J195"/>
    <mergeCell ref="K192:K195"/>
    <mergeCell ref="L192:L195"/>
    <mergeCell ref="M192:M195"/>
    <mergeCell ref="N192:N195"/>
    <mergeCell ref="O192:O195"/>
    <mergeCell ref="P192:P195"/>
    <mergeCell ref="M120:M158"/>
    <mergeCell ref="N120:N158"/>
    <mergeCell ref="N159:N187"/>
    <mergeCell ref="I120:I158"/>
    <mergeCell ref="J120:J158"/>
    <mergeCell ref="K120:K158"/>
    <mergeCell ref="L213:L288"/>
    <mergeCell ref="M213:M288"/>
    <mergeCell ref="I213:I288"/>
    <mergeCell ref="J213:J288"/>
    <mergeCell ref="K213:K288"/>
    <mergeCell ref="J188:J191"/>
    <mergeCell ref="K188:K191"/>
    <mergeCell ref="L188:L191"/>
    <mergeCell ref="M188:M191"/>
    <mergeCell ref="N188:N191"/>
    <mergeCell ref="N213:N288"/>
    <mergeCell ref="I188:I191"/>
    <mergeCell ref="I192:I195"/>
    <mergeCell ref="I198:I207"/>
    <mergeCell ref="N49:N51"/>
    <mergeCell ref="L62:L68"/>
    <mergeCell ref="M62:M68"/>
    <mergeCell ref="N62:N68"/>
    <mergeCell ref="I62:I68"/>
    <mergeCell ref="J62:J68"/>
    <mergeCell ref="K62:K68"/>
    <mergeCell ref="L88:L99"/>
    <mergeCell ref="M88:M99"/>
    <mergeCell ref="I88:I99"/>
    <mergeCell ref="J88:J99"/>
    <mergeCell ref="K88:K99"/>
    <mergeCell ref="L69:L82"/>
    <mergeCell ref="M69:M82"/>
    <mergeCell ref="N69:N82"/>
    <mergeCell ref="I69:I82"/>
    <mergeCell ref="J69:J82"/>
    <mergeCell ref="K69:K82"/>
    <mergeCell ref="L83:L87"/>
    <mergeCell ref="M83:M87"/>
    <mergeCell ref="N83:N87"/>
    <mergeCell ref="N88:N99"/>
    <mergeCell ref="I83:I87"/>
    <mergeCell ref="J83:J87"/>
    <mergeCell ref="J49:J51"/>
    <mergeCell ref="K49:K51"/>
    <mergeCell ref="I49:I51"/>
    <mergeCell ref="D47:E48"/>
    <mergeCell ref="H47:H48"/>
    <mergeCell ref="D49:E51"/>
    <mergeCell ref="H49:H51"/>
    <mergeCell ref="D46:E46"/>
    <mergeCell ref="M59:M60"/>
    <mergeCell ref="I59:I60"/>
    <mergeCell ref="J59:J60"/>
    <mergeCell ref="K59:K60"/>
    <mergeCell ref="L59:L60"/>
    <mergeCell ref="L49:L51"/>
    <mergeCell ref="M49:M51"/>
    <mergeCell ref="I47:I48"/>
    <mergeCell ref="O47:O48"/>
    <mergeCell ref="P47:P48"/>
    <mergeCell ref="I44:I45"/>
    <mergeCell ref="J44:J45"/>
    <mergeCell ref="J47:J48"/>
    <mergeCell ref="K47:K48"/>
    <mergeCell ref="L47:L48"/>
    <mergeCell ref="M47:M48"/>
    <mergeCell ref="N47:N48"/>
    <mergeCell ref="H481:H482"/>
    <mergeCell ref="D13:E13"/>
    <mergeCell ref="D14:E14"/>
    <mergeCell ref="H5:U5"/>
    <mergeCell ref="H6:U6"/>
    <mergeCell ref="I16:I27"/>
    <mergeCell ref="J16:J27"/>
    <mergeCell ref="K16:K27"/>
    <mergeCell ref="L16:L27"/>
    <mergeCell ref="M16:M27"/>
    <mergeCell ref="N16:N27"/>
    <mergeCell ref="O16:O27"/>
    <mergeCell ref="P16:P27"/>
    <mergeCell ref="I28:I43"/>
    <mergeCell ref="J28:J43"/>
    <mergeCell ref="K28:K43"/>
    <mergeCell ref="L28:L43"/>
    <mergeCell ref="M28:M43"/>
    <mergeCell ref="N28:N43"/>
    <mergeCell ref="K44:K45"/>
    <mergeCell ref="L44:L45"/>
    <mergeCell ref="M44:M45"/>
    <mergeCell ref="N44:N45"/>
    <mergeCell ref="O44:O45"/>
    <mergeCell ref="N481:N482"/>
    <mergeCell ref="O481:O482"/>
    <mergeCell ref="P481:P482"/>
    <mergeCell ref="I481:I482"/>
    <mergeCell ref="J481:J482"/>
    <mergeCell ref="K481:K482"/>
    <mergeCell ref="L481:L482"/>
    <mergeCell ref="M481:M482"/>
    <mergeCell ref="L484:L486"/>
    <mergeCell ref="M484:M486"/>
    <mergeCell ref="N484:N486"/>
    <mergeCell ref="O484:O486"/>
    <mergeCell ref="P484:P486"/>
    <mergeCell ref="I484:I486"/>
    <mergeCell ref="J484:J486"/>
    <mergeCell ref="K484:K486"/>
    <mergeCell ref="K487:K489"/>
    <mergeCell ref="L491:L493"/>
    <mergeCell ref="M491:M493"/>
    <mergeCell ref="N491:N493"/>
    <mergeCell ref="O491:O493"/>
    <mergeCell ref="P491:P493"/>
    <mergeCell ref="I491:I493"/>
    <mergeCell ref="J491:J493"/>
    <mergeCell ref="K491:K493"/>
    <mergeCell ref="R213:R480"/>
    <mergeCell ref="Q481:Q482"/>
    <mergeCell ref="R481:R483"/>
    <mergeCell ref="S481:S493"/>
    <mergeCell ref="Q484:Q486"/>
    <mergeCell ref="R484:R489"/>
    <mergeCell ref="Q487:Q489"/>
    <mergeCell ref="R490:R493"/>
    <mergeCell ref="Q491:Q493"/>
    <mergeCell ref="S10:S480"/>
    <mergeCell ref="Q16:Q27"/>
    <mergeCell ref="Q28:Q43"/>
    <mergeCell ref="Q44:Q45"/>
    <mergeCell ref="Q213:Q288"/>
    <mergeCell ref="Q100:Q119"/>
    <mergeCell ref="Q120:Q158"/>
    <mergeCell ref="Q159:Q187"/>
    <mergeCell ref="Q188:Q191"/>
    <mergeCell ref="R188:R212"/>
    <mergeCell ref="Q192:Q195"/>
    <mergeCell ref="Q198:Q207"/>
    <mergeCell ref="Q289:Q304"/>
    <mergeCell ref="Q305:Q309"/>
    <mergeCell ref="Q311:Q342"/>
    <mergeCell ref="Q62:Q68"/>
    <mergeCell ref="Q69:Q82"/>
    <mergeCell ref="O88:O99"/>
    <mergeCell ref="P88:P99"/>
    <mergeCell ref="O100:O119"/>
    <mergeCell ref="P100:P119"/>
    <mergeCell ref="O120:O158"/>
    <mergeCell ref="P120:P158"/>
    <mergeCell ref="O159:O187"/>
    <mergeCell ref="P159:P187"/>
    <mergeCell ref="O62:O68"/>
    <mergeCell ref="P62:P68"/>
    <mergeCell ref="O69:O82"/>
    <mergeCell ref="P69:P82"/>
    <mergeCell ref="O83:O87"/>
    <mergeCell ref="P83:P87"/>
    <mergeCell ref="Q83:Q87"/>
    <mergeCell ref="Q88:Q99"/>
    <mergeCell ref="Q52:Q58"/>
    <mergeCell ref="Q59:Q60"/>
    <mergeCell ref="O28:O43"/>
    <mergeCell ref="P28:P43"/>
    <mergeCell ref="O49:O51"/>
    <mergeCell ref="P49:P51"/>
    <mergeCell ref="O52:O58"/>
    <mergeCell ref="P52:P58"/>
    <mergeCell ref="P59:P60"/>
    <mergeCell ref="O59:O60"/>
    <mergeCell ref="P44:P45"/>
    <mergeCell ref="A1:G4"/>
    <mergeCell ref="A5:A9"/>
    <mergeCell ref="U7:U9"/>
    <mergeCell ref="H1:U1"/>
    <mergeCell ref="H2:U2"/>
    <mergeCell ref="H3:U3"/>
    <mergeCell ref="H4:U4"/>
    <mergeCell ref="Q47:Q48"/>
    <mergeCell ref="Q49:Q51"/>
    <mergeCell ref="R13:R187"/>
    <mergeCell ref="T10:T493"/>
    <mergeCell ref="U10:U493"/>
    <mergeCell ref="Q343:Q346"/>
    <mergeCell ref="Q347:Q358"/>
    <mergeCell ref="Q359:Q400"/>
    <mergeCell ref="Q401:Q441"/>
    <mergeCell ref="Q442:Q480"/>
    <mergeCell ref="L487:L489"/>
    <mergeCell ref="M487:M489"/>
    <mergeCell ref="N487:N489"/>
    <mergeCell ref="O487:O489"/>
    <mergeCell ref="P487:P489"/>
    <mergeCell ref="I487:I489"/>
    <mergeCell ref="J487:J489"/>
    <mergeCell ref="C5:E8"/>
    <mergeCell ref="F5:G8"/>
    <mergeCell ref="S7:S9"/>
    <mergeCell ref="T7:T9"/>
    <mergeCell ref="R10:R12"/>
    <mergeCell ref="B5:B9"/>
    <mergeCell ref="H8:H9"/>
    <mergeCell ref="D11:E11"/>
    <mergeCell ref="D12:E12"/>
    <mergeCell ref="O8:O9"/>
    <mergeCell ref="P8:P9"/>
    <mergeCell ref="I7:Q7"/>
    <mergeCell ref="R7:R9"/>
    <mergeCell ref="J8:J9"/>
    <mergeCell ref="K8:K9"/>
    <mergeCell ref="L8:L9"/>
    <mergeCell ref="M8:M9"/>
    <mergeCell ref="N8:N9"/>
    <mergeCell ref="Q8:Q9"/>
    <mergeCell ref="I8:I9"/>
    <mergeCell ref="P289:P304"/>
    <mergeCell ref="I289:I304"/>
    <mergeCell ref="J289:J304"/>
    <mergeCell ref="K289:K304"/>
    <mergeCell ref="L305:L309"/>
    <mergeCell ref="M305:M309"/>
    <mergeCell ref="N305:N309"/>
    <mergeCell ref="O305:O309"/>
    <mergeCell ref="P305:P309"/>
    <mergeCell ref="I305:I309"/>
    <mergeCell ref="J305:J309"/>
    <mergeCell ref="K305:K309"/>
    <mergeCell ref="L52:L58"/>
    <mergeCell ref="M52:M58"/>
    <mergeCell ref="I52:I58"/>
    <mergeCell ref="J52:J58"/>
    <mergeCell ref="K52:K58"/>
    <mergeCell ref="L289:L304"/>
    <mergeCell ref="M289:M304"/>
    <mergeCell ref="N289:N304"/>
    <mergeCell ref="O289:O304"/>
    <mergeCell ref="N59:N60"/>
    <mergeCell ref="N52:N58"/>
    <mergeCell ref="L159:L187"/>
    <mergeCell ref="M159:M187"/>
    <mergeCell ref="I159:I187"/>
    <mergeCell ref="J159:J187"/>
    <mergeCell ref="K159:K187"/>
    <mergeCell ref="K83:K87"/>
    <mergeCell ref="L100:L119"/>
    <mergeCell ref="M100:M119"/>
    <mergeCell ref="N100:N119"/>
    <mergeCell ref="I100:I119"/>
    <mergeCell ref="J100:J119"/>
    <mergeCell ref="K100:K119"/>
    <mergeCell ref="L120:L158"/>
    <mergeCell ref="D69:E82"/>
    <mergeCell ref="H69:H82"/>
    <mergeCell ref="H213:H288"/>
    <mergeCell ref="H289:H304"/>
    <mergeCell ref="H305:H309"/>
    <mergeCell ref="H311:H342"/>
    <mergeCell ref="D347:E358"/>
    <mergeCell ref="D359:E400"/>
    <mergeCell ref="H343:H346"/>
    <mergeCell ref="H347:H358"/>
    <mergeCell ref="H359:H400"/>
    <mergeCell ref="H159:H187"/>
    <mergeCell ref="C188:C212"/>
    <mergeCell ref="D188:E191"/>
    <mergeCell ref="D208:E208"/>
    <mergeCell ref="D209:E209"/>
    <mergeCell ref="F209:F212"/>
    <mergeCell ref="D210:E210"/>
    <mergeCell ref="D211:E211"/>
    <mergeCell ref="D212:E212"/>
    <mergeCell ref="H188:H191"/>
    <mergeCell ref="D192:E195"/>
    <mergeCell ref="H192:H195"/>
    <mergeCell ref="D196:E196"/>
    <mergeCell ref="D197:E197"/>
    <mergeCell ref="D198:E207"/>
    <mergeCell ref="H198:H207"/>
    <mergeCell ref="A10:A493"/>
    <mergeCell ref="C13:C187"/>
    <mergeCell ref="C484:C489"/>
    <mergeCell ref="D484:D486"/>
    <mergeCell ref="D487:D489"/>
    <mergeCell ref="C490:C493"/>
    <mergeCell ref="D490:E490"/>
    <mergeCell ref="D491:E493"/>
    <mergeCell ref="H484:H486"/>
    <mergeCell ref="H487:H489"/>
    <mergeCell ref="H491:H493"/>
    <mergeCell ref="D52:E58"/>
    <mergeCell ref="H52:H58"/>
    <mergeCell ref="D59:E60"/>
    <mergeCell ref="H59:H60"/>
    <mergeCell ref="C10:C12"/>
    <mergeCell ref="D44:E45"/>
    <mergeCell ref="D61:E61"/>
    <mergeCell ref="D62:E68"/>
    <mergeCell ref="D83:E87"/>
    <mergeCell ref="H83:H87"/>
    <mergeCell ref="H62:H68"/>
    <mergeCell ref="D88:E99"/>
    <mergeCell ref="H88:H99"/>
    <mergeCell ref="P442:P480"/>
    <mergeCell ref="I401:I441"/>
    <mergeCell ref="J401:J441"/>
    <mergeCell ref="K401:K441"/>
    <mergeCell ref="D401:E441"/>
    <mergeCell ref="D442:E480"/>
    <mergeCell ref="B10:B480"/>
    <mergeCell ref="B481:B493"/>
    <mergeCell ref="C481:C483"/>
    <mergeCell ref="D481:D482"/>
    <mergeCell ref="H401:H441"/>
    <mergeCell ref="H442:H480"/>
    <mergeCell ref="C213:C480"/>
    <mergeCell ref="D213:E288"/>
    <mergeCell ref="D289:E304"/>
    <mergeCell ref="D305:E309"/>
    <mergeCell ref="D310:E310"/>
    <mergeCell ref="D311:E342"/>
    <mergeCell ref="D343:E346"/>
    <mergeCell ref="D100:E119"/>
    <mergeCell ref="H100:H119"/>
    <mergeCell ref="D120:E158"/>
    <mergeCell ref="H120:H158"/>
    <mergeCell ref="D159:E187"/>
    <mergeCell ref="P347:P358"/>
    <mergeCell ref="I343:I346"/>
    <mergeCell ref="J343:J346"/>
    <mergeCell ref="K343:K346"/>
    <mergeCell ref="L442:L480"/>
    <mergeCell ref="M442:M480"/>
    <mergeCell ref="I442:I480"/>
    <mergeCell ref="J442:J480"/>
    <mergeCell ref="K442:K480"/>
    <mergeCell ref="L359:L400"/>
    <mergeCell ref="M359:M400"/>
    <mergeCell ref="N359:N400"/>
    <mergeCell ref="O359:O400"/>
    <mergeCell ref="P359:P400"/>
    <mergeCell ref="I359:I400"/>
    <mergeCell ref="J359:J400"/>
    <mergeCell ref="K359:K400"/>
    <mergeCell ref="L401:L441"/>
    <mergeCell ref="M401:M441"/>
    <mergeCell ref="N401:N441"/>
    <mergeCell ref="O401:O441"/>
    <mergeCell ref="P401:P441"/>
    <mergeCell ref="N442:N480"/>
    <mergeCell ref="O442:O480"/>
    <mergeCell ref="P311:P342"/>
    <mergeCell ref="I311:I342"/>
    <mergeCell ref="J311:J342"/>
    <mergeCell ref="K311:K342"/>
    <mergeCell ref="L343:L346"/>
    <mergeCell ref="M343:M346"/>
    <mergeCell ref="N343:N346"/>
    <mergeCell ref="O343:O346"/>
    <mergeCell ref="P343:P346"/>
    <mergeCell ref="L347:L358"/>
    <mergeCell ref="M347:M358"/>
    <mergeCell ref="I347:I358"/>
    <mergeCell ref="J347:J358"/>
    <mergeCell ref="K347:K358"/>
    <mergeCell ref="L311:L342"/>
    <mergeCell ref="M311:M342"/>
    <mergeCell ref="N311:N342"/>
    <mergeCell ref="O311:O342"/>
    <mergeCell ref="N347:N358"/>
    <mergeCell ref="O347:O358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2024-06-24T15:51:26Z</dcterms:modified>
</cp:coreProperties>
</file>