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\OneDrive\Escritorio\Pagina\"/>
    </mc:Choice>
  </mc:AlternateContent>
  <bookViews>
    <workbookView xWindow="0" yWindow="0" windowWidth="20490" windowHeight="7500" tabRatio="598"/>
  </bookViews>
  <sheets>
    <sheet name="Base General.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7" i="1" l="1"/>
  <c r="Q133" i="1"/>
  <c r="Q127" i="1"/>
  <c r="Q130" i="1"/>
  <c r="Q124" i="1"/>
  <c r="Q121" i="1"/>
  <c r="Q118" i="1"/>
  <c r="Q115" i="1"/>
  <c r="Q103" i="1"/>
  <c r="Q97" i="1"/>
  <c r="Q91" i="1"/>
  <c r="Q85" i="1"/>
  <c r="Q79" i="1"/>
  <c r="Q73" i="1"/>
  <c r="Q67" i="1"/>
  <c r="Q37" i="1"/>
  <c r="Q10" i="1"/>
  <c r="G40" i="1" l="1"/>
  <c r="G43" i="1"/>
  <c r="G46" i="1"/>
  <c r="G49" i="1"/>
  <c r="G52" i="1"/>
  <c r="G55" i="1"/>
  <c r="G58" i="1"/>
  <c r="G61" i="1"/>
  <c r="G37" i="1"/>
  <c r="H10" i="1"/>
  <c r="J16" i="1" l="1"/>
  <c r="J13" i="1"/>
  <c r="J10" i="1"/>
  <c r="H43" i="1"/>
  <c r="H40" i="1"/>
  <c r="H37" i="1"/>
  <c r="J136" i="1" l="1"/>
  <c r="H136" i="1"/>
  <c r="J133" i="1"/>
  <c r="K133" i="1" s="1"/>
  <c r="H133" i="1"/>
  <c r="J130" i="1"/>
  <c r="K130" i="1" s="1"/>
  <c r="H130" i="1"/>
  <c r="J127" i="1"/>
  <c r="K127" i="1" s="1"/>
  <c r="H127" i="1"/>
  <c r="J124" i="1"/>
  <c r="K124" i="1" s="1"/>
  <c r="H124" i="1"/>
  <c r="J121" i="1"/>
  <c r="K121" i="1" s="1"/>
  <c r="H121" i="1"/>
  <c r="J118" i="1"/>
  <c r="K118" i="1" s="1"/>
  <c r="H118" i="1"/>
  <c r="J115" i="1"/>
  <c r="K115" i="1" s="1"/>
  <c r="H115" i="1"/>
  <c r="J112" i="1"/>
  <c r="H112" i="1"/>
  <c r="J109" i="1"/>
  <c r="H109" i="1"/>
  <c r="J106" i="1"/>
  <c r="H106" i="1"/>
  <c r="J103" i="1"/>
  <c r="K103" i="1" s="1"/>
  <c r="H103" i="1"/>
  <c r="J100" i="1"/>
  <c r="H100" i="1"/>
  <c r="J97" i="1"/>
  <c r="K97" i="1" s="1"/>
  <c r="H97" i="1"/>
  <c r="J94" i="1"/>
  <c r="H94" i="1"/>
  <c r="J91" i="1"/>
  <c r="K91" i="1" s="1"/>
  <c r="H91" i="1"/>
  <c r="J88" i="1"/>
  <c r="H88" i="1"/>
  <c r="J85" i="1"/>
  <c r="K85" i="1" s="1"/>
  <c r="H85" i="1"/>
  <c r="J82" i="1"/>
  <c r="H82" i="1"/>
  <c r="J79" i="1"/>
  <c r="K79" i="1" s="1"/>
  <c r="H79" i="1"/>
  <c r="N85" i="1" l="1"/>
  <c r="L85" i="1"/>
  <c r="M85" i="1"/>
  <c r="L133" i="1"/>
  <c r="M133" i="1"/>
  <c r="N133" i="1"/>
  <c r="N103" i="1"/>
  <c r="O103" i="1" s="1"/>
  <c r="M103" i="1"/>
  <c r="L103" i="1"/>
  <c r="L97" i="1"/>
  <c r="N97" i="1"/>
  <c r="O97" i="1" s="1"/>
  <c r="M97" i="1"/>
  <c r="M91" i="1"/>
  <c r="L91" i="1"/>
  <c r="N91" i="1"/>
  <c r="P91" i="1" s="1"/>
  <c r="N79" i="1"/>
  <c r="O79" i="1" s="1"/>
  <c r="L79" i="1"/>
  <c r="M79" i="1"/>
  <c r="L130" i="1"/>
  <c r="M130" i="1"/>
  <c r="N130" i="1"/>
  <c r="L127" i="1"/>
  <c r="M127" i="1"/>
  <c r="N127" i="1"/>
  <c r="L124" i="1"/>
  <c r="N124" i="1"/>
  <c r="M124" i="1"/>
  <c r="L121" i="1"/>
  <c r="M121" i="1"/>
  <c r="N121" i="1"/>
  <c r="P121" i="1" s="1"/>
  <c r="L118" i="1"/>
  <c r="N118" i="1"/>
  <c r="M118" i="1"/>
  <c r="L115" i="1"/>
  <c r="N115" i="1"/>
  <c r="O115" i="1" s="1"/>
  <c r="M115" i="1"/>
  <c r="P79" i="1" l="1"/>
  <c r="P133" i="1"/>
  <c r="O133" i="1"/>
  <c r="O91" i="1"/>
  <c r="P130" i="1"/>
  <c r="O130" i="1"/>
  <c r="P127" i="1"/>
  <c r="O127" i="1"/>
  <c r="P124" i="1"/>
  <c r="O124" i="1"/>
  <c r="O121" i="1"/>
  <c r="P118" i="1"/>
  <c r="O118" i="1"/>
  <c r="P115" i="1"/>
  <c r="P103" i="1"/>
  <c r="R103" i="1" s="1"/>
  <c r="P97" i="1"/>
  <c r="P85" i="1"/>
  <c r="O85" i="1"/>
  <c r="R133" i="1" l="1"/>
  <c r="H73" i="1" l="1"/>
  <c r="J76" i="1"/>
  <c r="H76" i="1"/>
  <c r="J73" i="1"/>
  <c r="K73" i="1" s="1"/>
  <c r="J70" i="1"/>
  <c r="H70" i="1"/>
  <c r="J67" i="1"/>
  <c r="K67" i="1" s="1"/>
  <c r="H67" i="1"/>
  <c r="J64" i="1"/>
  <c r="H64" i="1"/>
  <c r="J61" i="1"/>
  <c r="H61" i="1"/>
  <c r="J58" i="1"/>
  <c r="H58" i="1"/>
  <c r="J55" i="1"/>
  <c r="H55" i="1"/>
  <c r="J52" i="1"/>
  <c r="H52" i="1"/>
  <c r="J49" i="1"/>
  <c r="H49" i="1"/>
  <c r="J46" i="1"/>
  <c r="H46" i="1"/>
  <c r="J43" i="1"/>
  <c r="J40" i="1"/>
  <c r="J37" i="1"/>
  <c r="J34" i="1"/>
  <c r="H34" i="1"/>
  <c r="J31" i="1"/>
  <c r="H31" i="1"/>
  <c r="J28" i="1"/>
  <c r="H28" i="1"/>
  <c r="J25" i="1"/>
  <c r="H25" i="1"/>
  <c r="J22" i="1"/>
  <c r="H22" i="1"/>
  <c r="J19" i="1"/>
  <c r="H19" i="1"/>
  <c r="H16" i="1"/>
  <c r="H13" i="1"/>
  <c r="N73" i="1" l="1"/>
  <c r="O73" i="1" s="1"/>
  <c r="M73" i="1"/>
  <c r="L73" i="1"/>
  <c r="L67" i="1"/>
  <c r="N67" i="1"/>
  <c r="O67" i="1" s="1"/>
  <c r="M67" i="1"/>
  <c r="K37" i="1"/>
  <c r="N37" i="1" s="1"/>
  <c r="P37" i="1" s="1"/>
  <c r="L37" i="1"/>
  <c r="K10" i="1"/>
  <c r="N10" i="1" s="1"/>
  <c r="M37" i="1" l="1"/>
  <c r="M10" i="1"/>
  <c r="L10" i="1"/>
  <c r="P10" i="1"/>
  <c r="O10" i="1"/>
  <c r="P73" i="1"/>
  <c r="P67" i="1"/>
  <c r="O37" i="1"/>
  <c r="R10" i="1" l="1"/>
  <c r="S10" i="1" l="1"/>
</calcChain>
</file>

<file path=xl/sharedStrings.xml><?xml version="1.0" encoding="utf-8"?>
<sst xmlns="http://schemas.openxmlformats.org/spreadsheetml/2006/main" count="85" uniqueCount="85">
  <si>
    <t>UNIVERSIDAD AUTÓNOMA DEL ESTADO DE HIDALGO</t>
  </si>
  <si>
    <t>CONSEJO NACIONAL DE HUMANIDADES CIENCIA Y TECNOLOGÍA</t>
  </si>
  <si>
    <t>PACHUCA DE SOTO, HIDALGO</t>
  </si>
  <si>
    <t>INVENTARIO MUNICIPAL DE EMISIONES DE COMPUESTOS y GASES DE EFECTO INVERNADERO (IMECyGEI)</t>
  </si>
  <si>
    <t>FUENTES DE EMISIONES</t>
  </si>
  <si>
    <t>FUENTE</t>
  </si>
  <si>
    <t xml:space="preserve"> SUBFUENTE DE EMISIÓN</t>
  </si>
  <si>
    <t xml:space="preserve">CATEGORÍA </t>
  </si>
  <si>
    <t>Total de unidades Municipales por Subfuente</t>
  </si>
  <si>
    <t>Clasificación dentro de la subfuente</t>
  </si>
  <si>
    <t>Total de UE por Sub-Subfuente</t>
  </si>
  <si>
    <t xml:space="preserve">Co2 kg por Unidades Economicas </t>
  </si>
  <si>
    <t>Total de Emisiones por UE en KG al Día</t>
  </si>
  <si>
    <t>Total de Emisiones por UE en KG Semanal</t>
  </si>
  <si>
    <t>Total de Emisiones por UE en KG al Mensual</t>
  </si>
  <si>
    <t>Total de Emisiones por UE en KG al Anual</t>
  </si>
  <si>
    <t>Total de Emisiones por UE en Toneladas al Anual</t>
  </si>
  <si>
    <t>Total de Emisiones por UE en GG al Anual</t>
  </si>
  <si>
    <t>FE Co2 kg (1 unidad)</t>
  </si>
  <si>
    <t xml:space="preserve">N1 </t>
  </si>
  <si>
    <t>N2</t>
  </si>
  <si>
    <t>N3</t>
  </si>
  <si>
    <r>
      <t>EMISIONES DE COMPUESTOS Y GASES DEL EFECTO INVERNADERO (TONELADAS Y GIGAGRAMOS CO</t>
    </r>
    <r>
      <rPr>
        <b/>
        <vertAlign val="subscript"/>
        <sz val="14"/>
        <rFont val="Arial"/>
        <family val="2"/>
      </rPr>
      <t>2</t>
    </r>
    <r>
      <rPr>
        <b/>
        <sz val="14"/>
        <rFont val="Arial"/>
        <family val="2"/>
      </rPr>
      <t>eq )</t>
    </r>
  </si>
  <si>
    <t>Total de Emisiones anuales (GG) por subfuente</t>
  </si>
  <si>
    <t>Total de Emisiones anuales (GG) por categoria</t>
  </si>
  <si>
    <t xml:space="preserve">          [3A1a] Bovino</t>
  </si>
  <si>
    <t xml:space="preserve">          [3A1b] Búfalos</t>
  </si>
  <si>
    <t xml:space="preserve">             [3A1c] Ovinos</t>
  </si>
  <si>
    <t xml:space="preserve">          [3A1d] Caprino</t>
  </si>
  <si>
    <t xml:space="preserve">          [3A1e] Camello</t>
  </si>
  <si>
    <t xml:space="preserve">          [3A1f] Caballos</t>
  </si>
  <si>
    <t xml:space="preserve">          [3A1g] Mulas y asnos</t>
  </si>
  <si>
    <t xml:space="preserve">          [3A1h] Porcinos</t>
  </si>
  <si>
    <t>Total de Emisiones anuales (GG) por fuente</t>
  </si>
  <si>
    <t xml:space="preserve"> [3A] Ganado</t>
  </si>
  <si>
    <t xml:space="preserve">     [3A2] Gestión del estiércol por dia kilos</t>
  </si>
  <si>
    <t xml:space="preserve">          [3A2a] Bovinos</t>
  </si>
  <si>
    <t xml:space="preserve">          [3A2b] Búfalos</t>
  </si>
  <si>
    <t xml:space="preserve">             [3A2c] Ovinos</t>
  </si>
  <si>
    <t xml:space="preserve">          [3A2d] Caprino</t>
  </si>
  <si>
    <t xml:space="preserve">          [3A2e] Camello</t>
  </si>
  <si>
    <t xml:space="preserve">          [3A2f] Caballos</t>
  </si>
  <si>
    <t xml:space="preserve">          [3A2g] Mulas y asnos</t>
  </si>
  <si>
    <t xml:space="preserve">          [3A2h] Porcinos</t>
  </si>
  <si>
    <t xml:space="preserve">          [3A2i] Aves de corral</t>
  </si>
  <si>
    <t xml:space="preserve">          [3A2g] Otros  (especificar)</t>
  </si>
  <si>
    <t>[3A1] Fermentación entérica</t>
  </si>
  <si>
    <t xml:space="preserve">  [3B] Tierra (hectareas) </t>
  </si>
  <si>
    <t xml:space="preserve">     [3B1] Tierra forestales</t>
  </si>
  <si>
    <t xml:space="preserve">     [3B2] Tierra de cultivo</t>
  </si>
  <si>
    <t xml:space="preserve">     [3B3] Praderas</t>
  </si>
  <si>
    <t xml:space="preserve">          [3B3a] Praderas que permanecen como tal</t>
  </si>
  <si>
    <t xml:space="preserve">          [3B3b] Tierras convertidas en praderas</t>
  </si>
  <si>
    <t xml:space="preserve">     [3B4] Humedales</t>
  </si>
  <si>
    <t xml:space="preserve">          [3B4a] Humedales que permanecen como tal</t>
  </si>
  <si>
    <t xml:space="preserve">          [3B4b] Tierras convertidas en humedales</t>
  </si>
  <si>
    <t xml:space="preserve">     [3B5] Asentamientos </t>
  </si>
  <si>
    <t xml:space="preserve">          [3B5a] Asentamientos que permanecen como tal</t>
  </si>
  <si>
    <t xml:space="preserve">          [3B5b] Tierras convertidas en asentamientos</t>
  </si>
  <si>
    <t xml:space="preserve">     [3B6] Otras tierras </t>
  </si>
  <si>
    <t xml:space="preserve">          [3B6a] Otras tierras que permanecen como tal</t>
  </si>
  <si>
    <t xml:space="preserve">  [3C] Fuentes agregadas y fuentes de emisión no CO2 de la tierra (Hectareas)</t>
  </si>
  <si>
    <t xml:space="preserve">     [3C1] Emisiones de GEI por quemado de biomasa</t>
  </si>
  <si>
    <t xml:space="preserve">          [3C1a] Emisiones de quemado de biomasa en tierras forestales</t>
  </si>
  <si>
    <t xml:space="preserve">          [3C1b] Emisiones de quemado de biomasa en tierras de cultivo</t>
  </si>
  <si>
    <t xml:space="preserve">          [3C1c] Emisiones de quemado de biomasa en tierras praderas</t>
  </si>
  <si>
    <t xml:space="preserve">          [3C1d] Emisiones de quemado de biomasa en otras tierras</t>
  </si>
  <si>
    <t xml:space="preserve">     [3C2] Encalado</t>
  </si>
  <si>
    <t xml:space="preserve">     [3C3] Aplicación de urea</t>
  </si>
  <si>
    <t xml:space="preserve">     [3C4] Emisiones directas de los N2O de los suelos gestionados</t>
  </si>
  <si>
    <t xml:space="preserve">     [3C5] Emisiones indirectas de los N2O de los suelos gestionados</t>
  </si>
  <si>
    <t xml:space="preserve">     [3C6] Emisiones indirectas de los N2O de la gestión del estiércol</t>
  </si>
  <si>
    <t xml:space="preserve">     [3C7] Cultivo del arroz</t>
  </si>
  <si>
    <t xml:space="preserve">  [3D] Otros</t>
  </si>
  <si>
    <t xml:space="preserve">     [3D1] Productos de madera recolectada</t>
  </si>
  <si>
    <t xml:space="preserve">     [3D2] Otros (especificar)</t>
  </si>
  <si>
    <t xml:space="preserve"> Agricultura, silvicultura y otros usos de la tierra</t>
  </si>
  <si>
    <r>
      <t>Unidades Económicas-</t>
    </r>
    <r>
      <rPr>
        <b/>
        <sz val="9"/>
        <rFont val="Arial"/>
        <family val="2"/>
      </rPr>
      <t>SIAP-INEGI</t>
    </r>
  </si>
  <si>
    <t xml:space="preserve">          [3A1i] Otros  (especificar: aves)</t>
  </si>
  <si>
    <t xml:space="preserve">       [3B1a] Tierras forestales que permanecen como tal</t>
  </si>
  <si>
    <t xml:space="preserve">        [3B1b] Tierras convertidas a tierras forestales</t>
  </si>
  <si>
    <t xml:space="preserve">  [3B2a] Tierras de cultivo que permanecen como tal</t>
  </si>
  <si>
    <t xml:space="preserve">        [3B2b] Tierras convertidas a tierras de cultivo</t>
  </si>
  <si>
    <t xml:space="preserve">     [3B6b] Tierras convertidas en otras tierras</t>
  </si>
  <si>
    <r>
      <t>Agricultura, silvicultura y otros usos de la tierra CO</t>
    </r>
    <r>
      <rPr>
        <b/>
        <sz val="10"/>
        <rFont val="Arial"/>
        <family val="2"/>
      </rPr>
      <t>2</t>
    </r>
    <r>
      <rPr>
        <b/>
        <sz val="16"/>
        <rFont val="Arial"/>
        <family val="2"/>
      </rPr>
      <t xml:space="preserve">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</si>
</sst>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Arial"/>
      <family val="2"/>
    </font>
    <font>
      <b/>
      <vertAlign val="subscript"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A1C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04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41D0E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803A"/>
        <bgColor indexed="64"/>
      </patternFill>
    </fill>
    <fill>
      <patternFill patternType="solid">
        <fgColor rgb="FFC63054"/>
        <bgColor indexed="64"/>
      </patternFill>
    </fill>
    <fill>
      <patternFill patternType="solid">
        <fgColor rgb="FFA0EF11"/>
        <bgColor indexed="64"/>
      </patternFill>
    </fill>
    <fill>
      <patternFill patternType="solid">
        <fgColor rgb="FF2977BD"/>
        <bgColor indexed="64"/>
      </patternFill>
    </fill>
    <fill>
      <patternFill patternType="solid">
        <fgColor rgb="FFFC60F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164" fontId="0" fillId="21" borderId="10" xfId="0" applyNumberFormat="1" applyFill="1" applyBorder="1" applyAlignment="1">
      <alignment horizontal="center" vertical="center"/>
    </xf>
    <xf numFmtId="0" fontId="0" fillId="21" borderId="6" xfId="0" applyFill="1" applyBorder="1" applyAlignment="1">
      <alignment horizontal="center" vertical="center"/>
    </xf>
    <xf numFmtId="164" fontId="0" fillId="20" borderId="0" xfId="0" applyNumberFormat="1" applyFill="1" applyBorder="1" applyAlignment="1">
      <alignment horizontal="center" vertical="center"/>
    </xf>
    <xf numFmtId="0" fontId="0" fillId="20" borderId="0" xfId="0" applyFill="1" applyBorder="1" applyAlignment="1">
      <alignment horizontal="center" vertical="center"/>
    </xf>
    <xf numFmtId="164" fontId="0" fillId="22" borderId="6" xfId="0" applyNumberFormat="1" applyFill="1" applyBorder="1" applyAlignment="1">
      <alignment horizontal="center" vertical="center"/>
    </xf>
    <xf numFmtId="0" fontId="0" fillId="22" borderId="6" xfId="0" applyFill="1" applyBorder="1" applyAlignment="1">
      <alignment horizontal="center" vertical="center"/>
    </xf>
    <xf numFmtId="164" fontId="0" fillId="24" borderId="6" xfId="0" applyNumberFormat="1" applyFill="1" applyBorder="1" applyAlignment="1">
      <alignment horizontal="center" vertical="center"/>
    </xf>
    <xf numFmtId="0" fontId="0" fillId="24" borderId="6" xfId="0" applyFill="1" applyBorder="1" applyAlignment="1">
      <alignment horizontal="center" vertical="center"/>
    </xf>
    <xf numFmtId="164" fontId="0" fillId="23" borderId="6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164" fontId="0" fillId="13" borderId="2" xfId="0" applyNumberFormat="1" applyFill="1" applyBorder="1" applyAlignment="1">
      <alignment horizontal="center" vertical="center"/>
    </xf>
    <xf numFmtId="164" fontId="0" fillId="13" borderId="8" xfId="0" applyNumberFormat="1" applyFill="1" applyBorder="1" applyAlignment="1">
      <alignment horizontal="center" vertical="center"/>
    </xf>
    <xf numFmtId="164" fontId="0" fillId="13" borderId="9" xfId="0" applyNumberForma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4" fontId="0" fillId="16" borderId="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164" fontId="0" fillId="15" borderId="1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164" fontId="0" fillId="11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11" fillId="15" borderId="10" xfId="0" applyFont="1" applyFill="1" applyBorder="1" applyAlignment="1" applyProtection="1">
      <alignment horizontal="center" vertical="center" wrapText="1"/>
      <protection locked="0"/>
    </xf>
    <xf numFmtId="0" fontId="11" fillId="15" borderId="15" xfId="0" applyFont="1" applyFill="1" applyBorder="1" applyAlignment="1" applyProtection="1">
      <alignment horizontal="center" vertical="center" wrapText="1"/>
      <protection locked="0"/>
    </xf>
    <xf numFmtId="0" fontId="11" fillId="15" borderId="11" xfId="0" applyFont="1" applyFill="1" applyBorder="1" applyAlignment="1" applyProtection="1">
      <alignment horizontal="center" vertical="center" wrapText="1"/>
      <protection locked="0"/>
    </xf>
    <xf numFmtId="0" fontId="11" fillId="15" borderId="6" xfId="0" applyFont="1" applyFill="1" applyBorder="1" applyAlignment="1" applyProtection="1">
      <alignment horizontal="center" vertical="center" wrapText="1"/>
      <protection locked="0"/>
    </xf>
    <xf numFmtId="0" fontId="11" fillId="15" borderId="0" xfId="0" applyFont="1" applyFill="1" applyBorder="1" applyAlignment="1" applyProtection="1">
      <alignment horizontal="center" vertical="center" wrapText="1"/>
      <protection locked="0"/>
    </xf>
    <xf numFmtId="0" fontId="11" fillId="15" borderId="12" xfId="0" applyFont="1" applyFill="1" applyBorder="1" applyAlignment="1" applyProtection="1">
      <alignment horizontal="center" vertical="center" wrapText="1"/>
      <protection locked="0"/>
    </xf>
    <xf numFmtId="0" fontId="11" fillId="15" borderId="13" xfId="0" applyFont="1" applyFill="1" applyBorder="1" applyAlignment="1" applyProtection="1">
      <alignment horizontal="center" vertical="center" wrapText="1"/>
      <protection locked="0"/>
    </xf>
    <xf numFmtId="0" fontId="11" fillId="15" borderId="3" xfId="0" applyFont="1" applyFill="1" applyBorder="1" applyAlignment="1" applyProtection="1">
      <alignment horizontal="center" vertical="center" wrapText="1"/>
      <protection locked="0"/>
    </xf>
    <xf numFmtId="0" fontId="11" fillId="15" borderId="14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0" fontId="0" fillId="23" borderId="1" xfId="0" applyFill="1" applyBorder="1" applyAlignment="1">
      <alignment horizontal="center" vertical="center" wrapText="1"/>
    </xf>
    <xf numFmtId="0" fontId="0" fillId="24" borderId="1" xfId="0" applyFill="1" applyBorder="1" applyAlignment="1">
      <alignment horizontal="center" vertical="center" wrapText="1"/>
    </xf>
    <xf numFmtId="0" fontId="0" fillId="18" borderId="1" xfId="0" applyFill="1" applyBorder="1" applyAlignment="1">
      <alignment horizontal="center" vertical="center" wrapText="1"/>
    </xf>
    <xf numFmtId="0" fontId="11" fillId="8" borderId="10" xfId="0" applyFont="1" applyFill="1" applyBorder="1" applyAlignment="1" applyProtection="1">
      <alignment horizontal="center" vertical="center" wrapText="1"/>
      <protection locked="0"/>
    </xf>
    <xf numFmtId="0" fontId="11" fillId="8" borderId="15" xfId="0" applyFont="1" applyFill="1" applyBorder="1" applyAlignment="1" applyProtection="1">
      <alignment horizontal="center" vertical="center" wrapText="1"/>
      <protection locked="0"/>
    </xf>
    <xf numFmtId="0" fontId="11" fillId="8" borderId="11" xfId="0" applyFont="1" applyFill="1" applyBorder="1" applyAlignment="1" applyProtection="1">
      <alignment horizontal="center" vertical="center" wrapText="1"/>
      <protection locked="0"/>
    </xf>
    <xf numFmtId="0" fontId="11" fillId="8" borderId="6" xfId="0" applyFont="1" applyFill="1" applyBorder="1" applyAlignment="1" applyProtection="1">
      <alignment horizontal="center" vertical="center" wrapText="1"/>
      <protection locked="0"/>
    </xf>
    <xf numFmtId="0" fontId="11" fillId="8" borderId="0" xfId="0" applyFont="1" applyFill="1" applyBorder="1" applyAlignment="1" applyProtection="1">
      <alignment horizontal="center" vertical="center" wrapText="1"/>
      <protection locked="0"/>
    </xf>
    <xf numFmtId="0" fontId="11" fillId="8" borderId="12" xfId="0" applyFont="1" applyFill="1" applyBorder="1" applyAlignment="1" applyProtection="1">
      <alignment horizontal="center" vertical="center" wrapText="1"/>
      <protection locked="0"/>
    </xf>
    <xf numFmtId="0" fontId="11" fillId="8" borderId="13" xfId="0" applyFont="1" applyFill="1" applyBorder="1" applyAlignment="1" applyProtection="1">
      <alignment horizontal="center" vertical="center" wrapText="1"/>
      <protection locked="0"/>
    </xf>
    <xf numFmtId="0" fontId="11" fillId="8" borderId="3" xfId="0" applyFont="1" applyFill="1" applyBorder="1" applyAlignment="1" applyProtection="1">
      <alignment horizontal="center" vertical="center" wrapText="1"/>
      <protection locked="0"/>
    </xf>
    <xf numFmtId="0" fontId="11" fillId="8" borderId="14" xfId="0" applyFont="1" applyFill="1" applyBorder="1" applyAlignment="1" applyProtection="1">
      <alignment horizontal="center" vertical="center" wrapText="1"/>
      <protection locked="0"/>
    </xf>
    <xf numFmtId="0" fontId="0" fillId="17" borderId="1" xfId="0" applyFill="1" applyBorder="1" applyAlignment="1">
      <alignment horizontal="center" vertical="center" wrapText="1"/>
    </xf>
    <xf numFmtId="0" fontId="11" fillId="16" borderId="10" xfId="0" applyFont="1" applyFill="1" applyBorder="1" applyAlignment="1" applyProtection="1">
      <alignment horizontal="center" vertical="center" wrapText="1"/>
      <protection locked="0"/>
    </xf>
    <xf numFmtId="0" fontId="11" fillId="16" borderId="15" xfId="0" applyFont="1" applyFill="1" applyBorder="1" applyAlignment="1" applyProtection="1">
      <alignment horizontal="center" vertical="center" wrapText="1"/>
      <protection locked="0"/>
    </xf>
    <xf numFmtId="0" fontId="11" fillId="16" borderId="11" xfId="0" applyFont="1" applyFill="1" applyBorder="1" applyAlignment="1" applyProtection="1">
      <alignment horizontal="center" vertical="center" wrapText="1"/>
      <protection locked="0"/>
    </xf>
    <xf numFmtId="0" fontId="11" fillId="16" borderId="6" xfId="0" applyFont="1" applyFill="1" applyBorder="1" applyAlignment="1" applyProtection="1">
      <alignment horizontal="center" vertical="center" wrapText="1"/>
      <protection locked="0"/>
    </xf>
    <xf numFmtId="0" fontId="11" fillId="16" borderId="0" xfId="0" applyFont="1" applyFill="1" applyBorder="1" applyAlignment="1" applyProtection="1">
      <alignment horizontal="center" vertical="center" wrapText="1"/>
      <protection locked="0"/>
    </xf>
    <xf numFmtId="0" fontId="11" fillId="16" borderId="12" xfId="0" applyFont="1" applyFill="1" applyBorder="1" applyAlignment="1" applyProtection="1">
      <alignment horizontal="center" vertical="center" wrapText="1"/>
      <protection locked="0"/>
    </xf>
    <xf numFmtId="0" fontId="11" fillId="16" borderId="13" xfId="0" applyFont="1" applyFill="1" applyBorder="1" applyAlignment="1" applyProtection="1">
      <alignment horizontal="center" vertical="center" wrapText="1"/>
      <protection locked="0"/>
    </xf>
    <xf numFmtId="0" fontId="11" fillId="16" borderId="3" xfId="0" applyFont="1" applyFill="1" applyBorder="1" applyAlignment="1" applyProtection="1">
      <alignment horizontal="center" vertical="center" wrapText="1"/>
      <protection locked="0"/>
    </xf>
    <xf numFmtId="0" fontId="11" fillId="16" borderId="14" xfId="0" applyFont="1" applyFill="1" applyBorder="1" applyAlignment="1" applyProtection="1">
      <alignment horizontal="center" vertical="center" wrapText="1"/>
      <protection locked="0"/>
    </xf>
    <xf numFmtId="0" fontId="0" fillId="10" borderId="1" xfId="0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8" xfId="0" applyFont="1" applyFill="1" applyBorder="1" applyAlignment="1">
      <alignment horizontal="center" vertical="center" wrapText="1"/>
    </xf>
    <xf numFmtId="0" fontId="10" fillId="15" borderId="9" xfId="0" applyFont="1" applyFill="1" applyBorder="1" applyAlignment="1">
      <alignment horizontal="center" vertical="center" wrapText="1"/>
    </xf>
    <xf numFmtId="0" fontId="0" fillId="22" borderId="2" xfId="0" applyFill="1" applyBorder="1" applyAlignment="1">
      <alignment horizontal="center" vertical="center" wrapText="1"/>
    </xf>
    <xf numFmtId="0" fontId="0" fillId="22" borderId="8" xfId="0" applyFill="1" applyBorder="1" applyAlignment="1">
      <alignment horizontal="center" vertical="center" wrapText="1"/>
    </xf>
    <xf numFmtId="0" fontId="0" fillId="22" borderId="9" xfId="0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8" xfId="0" applyFont="1" applyFill="1" applyBorder="1" applyAlignment="1">
      <alignment horizontal="center" vertical="center" wrapText="1"/>
    </xf>
    <xf numFmtId="0" fontId="10" fillId="16" borderId="9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11" borderId="10" xfId="0" applyFont="1" applyFill="1" applyBorder="1" applyAlignment="1" applyProtection="1">
      <alignment horizontal="center" vertical="center" wrapText="1"/>
      <protection locked="0"/>
    </xf>
    <xf numFmtId="0" fontId="11" fillId="11" borderId="11" xfId="0" applyFont="1" applyFill="1" applyBorder="1" applyAlignment="1" applyProtection="1">
      <alignment horizontal="center" vertical="center" wrapText="1"/>
      <protection locked="0"/>
    </xf>
    <xf numFmtId="0" fontId="11" fillId="11" borderId="6" xfId="0" applyFont="1" applyFill="1" applyBorder="1" applyAlignment="1" applyProtection="1">
      <alignment horizontal="center" vertical="center" wrapText="1"/>
      <protection locked="0"/>
    </xf>
    <xf numFmtId="0" fontId="11" fillId="11" borderId="12" xfId="0" applyFont="1" applyFill="1" applyBorder="1" applyAlignment="1" applyProtection="1">
      <alignment horizontal="center" vertical="center" wrapText="1"/>
      <protection locked="0"/>
    </xf>
    <xf numFmtId="0" fontId="11" fillId="11" borderId="13" xfId="0" applyFont="1" applyFill="1" applyBorder="1" applyAlignment="1" applyProtection="1">
      <alignment horizontal="center" vertical="center" wrapText="1"/>
      <protection locked="0"/>
    </xf>
    <xf numFmtId="0" fontId="11" fillId="11" borderId="14" xfId="0" applyFont="1" applyFill="1" applyBorder="1" applyAlignment="1" applyProtection="1">
      <alignment horizontal="center" vertical="center" wrapText="1"/>
      <protection locked="0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8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1" fillId="15" borderId="7" xfId="0" applyFont="1" applyFill="1" applyBorder="1" applyAlignment="1" applyProtection="1">
      <alignment horizontal="center" vertical="center" wrapText="1"/>
      <protection locked="0"/>
    </xf>
    <xf numFmtId="0" fontId="11" fillId="15" borderId="1" xfId="0" applyFont="1" applyFill="1" applyBorder="1" applyAlignment="1" applyProtection="1">
      <alignment horizontal="center" vertical="center" wrapText="1"/>
      <protection locked="0"/>
    </xf>
    <xf numFmtId="0" fontId="10" fillId="15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 applyProtection="1">
      <alignment horizontal="center" vertical="center" wrapText="1"/>
      <protection locked="0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164" fontId="3" fillId="8" borderId="1" xfId="0" applyNumberFormat="1" applyFont="1" applyFill="1" applyBorder="1" applyAlignment="1">
      <alignment horizontal="center" vertical="center" wrapText="1"/>
    </xf>
    <xf numFmtId="164" fontId="3" fillId="8" borderId="2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64" fontId="0" fillId="19" borderId="1" xfId="0" applyNumberFormat="1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11" fillId="11" borderId="7" xfId="0" applyFont="1" applyFill="1" applyBorder="1" applyAlignment="1" applyProtection="1">
      <alignment horizontal="center" vertical="center" wrapText="1"/>
      <protection locked="0"/>
    </xf>
    <xf numFmtId="0" fontId="11" fillId="11" borderId="1" xfId="0" applyFont="1" applyFill="1" applyBorder="1" applyAlignment="1" applyProtection="1">
      <alignment horizontal="center" vertical="center" wrapText="1"/>
      <protection locked="0"/>
    </xf>
    <xf numFmtId="0" fontId="10" fillId="11" borderId="1" xfId="0" applyFont="1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60FC"/>
      <color rgb="FF2977BD"/>
      <color rgb="FF8BB6D3"/>
      <color rgb="FFA0EF11"/>
      <color rgb="FFC63054"/>
      <color rgb="FFDE803A"/>
      <color rgb="FFEEFA7E"/>
      <color rgb="FFFAE548"/>
      <color rgb="FFE19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566397</xdr:colOff>
      <xdr:row>0</xdr:row>
      <xdr:rowOff>0</xdr:rowOff>
    </xdr:from>
    <xdr:to>
      <xdr:col>5</xdr:col>
      <xdr:colOff>519212</xdr:colOff>
      <xdr:row>4</xdr:row>
      <xdr:rowOff>31470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96" r="-551" b="25602"/>
        <a:stretch/>
      </xdr:blipFill>
      <xdr:spPr>
        <a:xfrm>
          <a:off x="566397" y="0"/>
          <a:ext cx="5325368" cy="1162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0"/>
  <sheetViews>
    <sheetView tabSelected="1" topLeftCell="A94" zoomScale="40" zoomScaleNormal="40" workbookViewId="0">
      <selection activeCell="H7" sqref="H7:P7"/>
    </sheetView>
  </sheetViews>
  <sheetFormatPr baseColWidth="10" defaultRowHeight="15" x14ac:dyDescent="0.25"/>
  <cols>
    <col min="1" max="1" width="20" style="3" customWidth="1"/>
    <col min="2" max="2" width="16.140625" style="3" customWidth="1"/>
    <col min="3" max="3" width="17.85546875" style="3" customWidth="1"/>
    <col min="4" max="4" width="11.42578125" style="3"/>
    <col min="5" max="5" width="15.28515625" style="3" customWidth="1"/>
    <col min="6" max="6" width="21.140625" style="3" customWidth="1"/>
    <col min="7" max="7" width="14.5703125" style="3" customWidth="1"/>
    <col min="8" max="8" width="23.140625" style="3" customWidth="1"/>
    <col min="9" max="9" width="19.7109375" style="4" customWidth="1"/>
    <col min="10" max="10" width="19.42578125" style="3" customWidth="1"/>
    <col min="11" max="11" width="23.7109375" style="3" customWidth="1"/>
    <col min="12" max="12" width="21.5703125" style="3" customWidth="1"/>
    <col min="13" max="13" width="22.28515625" style="3" customWidth="1"/>
    <col min="14" max="14" width="20.42578125" style="3" customWidth="1"/>
    <col min="15" max="15" width="21.85546875" style="3" customWidth="1"/>
    <col min="16" max="16" width="20.42578125" style="6" customWidth="1"/>
    <col min="17" max="17" width="18.85546875" style="3" customWidth="1"/>
    <col min="18" max="18" width="23.140625" style="3" customWidth="1"/>
    <col min="19" max="19" width="22.85546875" style="3" customWidth="1"/>
    <col min="20" max="16384" width="11.42578125" style="3"/>
  </cols>
  <sheetData>
    <row r="1" spans="1:19" ht="21" customHeight="1" x14ac:dyDescent="0.25">
      <c r="A1" s="116"/>
      <c r="B1" s="116"/>
      <c r="C1" s="116"/>
      <c r="D1" s="116"/>
      <c r="E1" s="116"/>
      <c r="F1" s="116"/>
      <c r="G1" s="116"/>
      <c r="H1" s="110" t="s">
        <v>0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ht="21" customHeight="1" x14ac:dyDescent="0.25">
      <c r="A2" s="116"/>
      <c r="B2" s="116"/>
      <c r="C2" s="116"/>
      <c r="D2" s="116"/>
      <c r="E2" s="116"/>
      <c r="F2" s="116"/>
      <c r="G2" s="116"/>
      <c r="H2" s="110" t="s">
        <v>1</v>
      </c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1" customHeight="1" x14ac:dyDescent="0.25">
      <c r="A3" s="116"/>
      <c r="B3" s="116"/>
      <c r="C3" s="116"/>
      <c r="D3" s="116"/>
      <c r="E3" s="116"/>
      <c r="F3" s="116"/>
      <c r="G3" s="116"/>
      <c r="H3" s="110" t="s">
        <v>2</v>
      </c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</row>
    <row r="4" spans="1:19" ht="27" customHeight="1" x14ac:dyDescent="0.25">
      <c r="A4" s="116"/>
      <c r="B4" s="116"/>
      <c r="C4" s="116"/>
      <c r="D4" s="116"/>
      <c r="E4" s="116"/>
      <c r="F4" s="116"/>
      <c r="G4" s="116"/>
      <c r="H4" s="124" t="s">
        <v>3</v>
      </c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</row>
    <row r="5" spans="1:19" ht="18.75" customHeight="1" x14ac:dyDescent="0.25">
      <c r="A5" s="112" t="s">
        <v>7</v>
      </c>
      <c r="B5" s="112" t="s">
        <v>5</v>
      </c>
      <c r="C5" s="112" t="s">
        <v>6</v>
      </c>
      <c r="D5" s="112"/>
      <c r="E5" s="112"/>
      <c r="F5" s="112" t="s">
        <v>77</v>
      </c>
      <c r="G5" s="112"/>
      <c r="H5" s="120" t="s">
        <v>22</v>
      </c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</row>
    <row r="6" spans="1:19" ht="20.25" x14ac:dyDescent="0.25">
      <c r="A6" s="112"/>
      <c r="B6" s="112"/>
      <c r="C6" s="112"/>
      <c r="D6" s="112"/>
      <c r="E6" s="112"/>
      <c r="F6" s="112"/>
      <c r="G6" s="112"/>
      <c r="H6" s="118" t="s">
        <v>84</v>
      </c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</row>
    <row r="7" spans="1:19" ht="20.25" customHeight="1" x14ac:dyDescent="0.25">
      <c r="A7" s="112"/>
      <c r="B7" s="112"/>
      <c r="C7" s="112"/>
      <c r="D7" s="112"/>
      <c r="E7" s="112"/>
      <c r="F7" s="112"/>
      <c r="G7" s="112"/>
      <c r="H7" s="114" t="s">
        <v>4</v>
      </c>
      <c r="I7" s="115"/>
      <c r="J7" s="115"/>
      <c r="K7" s="115"/>
      <c r="L7" s="115"/>
      <c r="M7" s="115"/>
      <c r="N7" s="115"/>
      <c r="O7" s="115"/>
      <c r="P7" s="115"/>
      <c r="Q7" s="127" t="s">
        <v>23</v>
      </c>
      <c r="R7" s="128" t="s">
        <v>33</v>
      </c>
      <c r="S7" s="129" t="s">
        <v>24</v>
      </c>
    </row>
    <row r="8" spans="1:19" ht="91.5" customHeight="1" x14ac:dyDescent="0.25">
      <c r="A8" s="112"/>
      <c r="B8" s="112"/>
      <c r="C8" s="112"/>
      <c r="D8" s="112"/>
      <c r="E8" s="112"/>
      <c r="F8" s="112"/>
      <c r="G8" s="112"/>
      <c r="H8" s="113" t="s">
        <v>8</v>
      </c>
      <c r="I8" s="117" t="s">
        <v>18</v>
      </c>
      <c r="J8" s="117" t="s">
        <v>11</v>
      </c>
      <c r="K8" s="117" t="s">
        <v>12</v>
      </c>
      <c r="L8" s="117" t="s">
        <v>13</v>
      </c>
      <c r="M8" s="117" t="s">
        <v>14</v>
      </c>
      <c r="N8" s="117" t="s">
        <v>15</v>
      </c>
      <c r="O8" s="117" t="s">
        <v>16</v>
      </c>
      <c r="P8" s="122" t="s">
        <v>17</v>
      </c>
      <c r="Q8" s="127"/>
      <c r="R8" s="128"/>
      <c r="S8" s="129"/>
    </row>
    <row r="9" spans="1:19" ht="46.5" customHeight="1" x14ac:dyDescent="0.25">
      <c r="A9" s="112"/>
      <c r="B9" s="112"/>
      <c r="C9" s="5" t="s">
        <v>19</v>
      </c>
      <c r="D9" s="5" t="s">
        <v>20</v>
      </c>
      <c r="E9" s="1" t="s">
        <v>21</v>
      </c>
      <c r="F9" s="2" t="s">
        <v>9</v>
      </c>
      <c r="G9" s="2" t="s">
        <v>10</v>
      </c>
      <c r="H9" s="113"/>
      <c r="I9" s="117"/>
      <c r="J9" s="117"/>
      <c r="K9" s="117"/>
      <c r="L9" s="117"/>
      <c r="M9" s="117"/>
      <c r="N9" s="126"/>
      <c r="O9" s="126"/>
      <c r="P9" s="123"/>
      <c r="Q9" s="127"/>
      <c r="R9" s="128"/>
      <c r="S9" s="129"/>
    </row>
    <row r="10" spans="1:19" ht="15" customHeight="1" x14ac:dyDescent="0.25">
      <c r="A10" s="38" t="s">
        <v>76</v>
      </c>
      <c r="B10" s="135" t="s">
        <v>34</v>
      </c>
      <c r="C10" s="107" t="s">
        <v>46</v>
      </c>
      <c r="D10" s="108" t="s">
        <v>25</v>
      </c>
      <c r="E10" s="109"/>
      <c r="F10" s="106"/>
      <c r="G10" s="90">
        <v>215</v>
      </c>
      <c r="H10" s="90">
        <f>G10</f>
        <v>215</v>
      </c>
      <c r="I10" s="91">
        <v>4027.3340800000001</v>
      </c>
      <c r="J10" s="92">
        <f>G10*I10</f>
        <v>865876.82720000006</v>
      </c>
      <c r="K10" s="24">
        <f>SUM(J10:J36)</f>
        <v>870500.42576000001</v>
      </c>
      <c r="L10" s="24">
        <f>K10*7</f>
        <v>6093502.9803200001</v>
      </c>
      <c r="M10" s="18">
        <f>K10*30</f>
        <v>26115012.772799999</v>
      </c>
      <c r="N10" s="18">
        <f>K10*365</f>
        <v>317732655.40240002</v>
      </c>
      <c r="O10" s="21">
        <f>N10/1000</f>
        <v>317732.65540240001</v>
      </c>
      <c r="P10" s="27">
        <f>N10/1000000</f>
        <v>317.73265540240004</v>
      </c>
      <c r="Q10" s="130">
        <f>SUM(P10:P36)</f>
        <v>317.73265540240004</v>
      </c>
      <c r="R10" s="9">
        <f>SUM(Q10+Q37)</f>
        <v>318.16415037240006</v>
      </c>
      <c r="S10" s="11">
        <f>SUM(R10:R138)</f>
        <v>574.69955646243704</v>
      </c>
    </row>
    <row r="11" spans="1:19" x14ac:dyDescent="0.25">
      <c r="A11" s="38"/>
      <c r="B11" s="135"/>
      <c r="C11" s="107"/>
      <c r="D11" s="108"/>
      <c r="E11" s="109"/>
      <c r="F11" s="106"/>
      <c r="G11" s="90"/>
      <c r="H11" s="90"/>
      <c r="I11" s="91"/>
      <c r="J11" s="92"/>
      <c r="K11" s="25"/>
      <c r="L11" s="25"/>
      <c r="M11" s="19"/>
      <c r="N11" s="19"/>
      <c r="O11" s="22"/>
      <c r="P11" s="28"/>
      <c r="Q11" s="131"/>
      <c r="R11" s="10"/>
      <c r="S11" s="12"/>
    </row>
    <row r="12" spans="1:19" x14ac:dyDescent="0.25">
      <c r="A12" s="38"/>
      <c r="B12" s="135"/>
      <c r="C12" s="107"/>
      <c r="D12" s="108"/>
      <c r="E12" s="109"/>
      <c r="F12" s="106"/>
      <c r="G12" s="90"/>
      <c r="H12" s="90"/>
      <c r="I12" s="91"/>
      <c r="J12" s="92"/>
      <c r="K12" s="25"/>
      <c r="L12" s="25"/>
      <c r="M12" s="19"/>
      <c r="N12" s="19"/>
      <c r="O12" s="22"/>
      <c r="P12" s="28"/>
      <c r="Q12" s="131"/>
      <c r="R12" s="10"/>
      <c r="S12" s="12"/>
    </row>
    <row r="13" spans="1:19" x14ac:dyDescent="0.25">
      <c r="A13" s="38"/>
      <c r="B13" s="135"/>
      <c r="C13" s="107"/>
      <c r="D13" s="108" t="s">
        <v>26</v>
      </c>
      <c r="E13" s="109"/>
      <c r="F13" s="106"/>
      <c r="G13" s="90">
        <v>0</v>
      </c>
      <c r="H13" s="90">
        <f>G13</f>
        <v>0</v>
      </c>
      <c r="I13" s="91">
        <v>0</v>
      </c>
      <c r="J13" s="92">
        <f>G13*I13</f>
        <v>0</v>
      </c>
      <c r="K13" s="25"/>
      <c r="L13" s="25"/>
      <c r="M13" s="19"/>
      <c r="N13" s="19"/>
      <c r="O13" s="22"/>
      <c r="P13" s="28"/>
      <c r="Q13" s="131"/>
      <c r="R13" s="10"/>
      <c r="S13" s="12"/>
    </row>
    <row r="14" spans="1:19" x14ac:dyDescent="0.25">
      <c r="A14" s="38"/>
      <c r="B14" s="135"/>
      <c r="C14" s="107"/>
      <c r="D14" s="108"/>
      <c r="E14" s="109"/>
      <c r="F14" s="106"/>
      <c r="G14" s="90"/>
      <c r="H14" s="90"/>
      <c r="I14" s="91"/>
      <c r="J14" s="92"/>
      <c r="K14" s="25"/>
      <c r="L14" s="25"/>
      <c r="M14" s="19"/>
      <c r="N14" s="19"/>
      <c r="O14" s="22"/>
      <c r="P14" s="28"/>
      <c r="Q14" s="131"/>
      <c r="R14" s="10"/>
      <c r="S14" s="12"/>
    </row>
    <row r="15" spans="1:19" x14ac:dyDescent="0.25">
      <c r="A15" s="38"/>
      <c r="B15" s="135"/>
      <c r="C15" s="107"/>
      <c r="D15" s="108"/>
      <c r="E15" s="109"/>
      <c r="F15" s="106"/>
      <c r="G15" s="90"/>
      <c r="H15" s="90"/>
      <c r="I15" s="91"/>
      <c r="J15" s="92"/>
      <c r="K15" s="25"/>
      <c r="L15" s="25"/>
      <c r="M15" s="19"/>
      <c r="N15" s="19"/>
      <c r="O15" s="22"/>
      <c r="P15" s="28"/>
      <c r="Q15" s="131"/>
      <c r="R15" s="10"/>
      <c r="S15" s="12"/>
    </row>
    <row r="16" spans="1:19" x14ac:dyDescent="0.25">
      <c r="A16" s="38"/>
      <c r="B16" s="135"/>
      <c r="C16" s="107"/>
      <c r="D16" s="108" t="s">
        <v>27</v>
      </c>
      <c r="E16" s="109"/>
      <c r="F16" s="106"/>
      <c r="G16" s="90">
        <v>4504</v>
      </c>
      <c r="H16" s="90">
        <f>G16</f>
        <v>4504</v>
      </c>
      <c r="I16" s="91">
        <v>0.61599999999999999</v>
      </c>
      <c r="J16" s="92">
        <f>G16*I16</f>
        <v>2774.4639999999999</v>
      </c>
      <c r="K16" s="25"/>
      <c r="L16" s="25"/>
      <c r="M16" s="19"/>
      <c r="N16" s="19"/>
      <c r="O16" s="22"/>
      <c r="P16" s="28"/>
      <c r="Q16" s="131"/>
      <c r="R16" s="10"/>
      <c r="S16" s="12"/>
    </row>
    <row r="17" spans="1:19" x14ac:dyDescent="0.25">
      <c r="A17" s="38"/>
      <c r="B17" s="135"/>
      <c r="C17" s="107"/>
      <c r="D17" s="108"/>
      <c r="E17" s="109"/>
      <c r="F17" s="106"/>
      <c r="G17" s="90"/>
      <c r="H17" s="90"/>
      <c r="I17" s="91"/>
      <c r="J17" s="92"/>
      <c r="K17" s="25"/>
      <c r="L17" s="25"/>
      <c r="M17" s="19"/>
      <c r="N17" s="19"/>
      <c r="O17" s="22"/>
      <c r="P17" s="28"/>
      <c r="Q17" s="131"/>
      <c r="R17" s="10"/>
      <c r="S17" s="12"/>
    </row>
    <row r="18" spans="1:19" x14ac:dyDescent="0.25">
      <c r="A18" s="38"/>
      <c r="B18" s="135"/>
      <c r="C18" s="107"/>
      <c r="D18" s="108"/>
      <c r="E18" s="109"/>
      <c r="F18" s="106"/>
      <c r="G18" s="90"/>
      <c r="H18" s="90"/>
      <c r="I18" s="91"/>
      <c r="J18" s="92"/>
      <c r="K18" s="25"/>
      <c r="L18" s="25"/>
      <c r="M18" s="19"/>
      <c r="N18" s="19"/>
      <c r="O18" s="22"/>
      <c r="P18" s="28"/>
      <c r="Q18" s="131"/>
      <c r="R18" s="10"/>
      <c r="S18" s="12"/>
    </row>
    <row r="19" spans="1:19" x14ac:dyDescent="0.25">
      <c r="A19" s="38"/>
      <c r="B19" s="135"/>
      <c r="C19" s="107"/>
      <c r="D19" s="108" t="s">
        <v>28</v>
      </c>
      <c r="E19" s="109"/>
      <c r="F19" s="106"/>
      <c r="G19" s="90">
        <v>99</v>
      </c>
      <c r="H19" s="90">
        <f>G19</f>
        <v>99</v>
      </c>
      <c r="I19" s="91">
        <v>8.4000000000000005E-2</v>
      </c>
      <c r="J19" s="92">
        <f>G19*I19</f>
        <v>8.3160000000000007</v>
      </c>
      <c r="K19" s="25"/>
      <c r="L19" s="25"/>
      <c r="M19" s="19"/>
      <c r="N19" s="19"/>
      <c r="O19" s="22"/>
      <c r="P19" s="28"/>
      <c r="Q19" s="131"/>
      <c r="R19" s="10"/>
      <c r="S19" s="12"/>
    </row>
    <row r="20" spans="1:19" x14ac:dyDescent="0.25">
      <c r="A20" s="38"/>
      <c r="B20" s="135"/>
      <c r="C20" s="107"/>
      <c r="D20" s="108"/>
      <c r="E20" s="109"/>
      <c r="F20" s="106"/>
      <c r="G20" s="90"/>
      <c r="H20" s="90"/>
      <c r="I20" s="91"/>
      <c r="J20" s="92"/>
      <c r="K20" s="25"/>
      <c r="L20" s="25"/>
      <c r="M20" s="19"/>
      <c r="N20" s="19"/>
      <c r="O20" s="22"/>
      <c r="P20" s="28"/>
      <c r="Q20" s="131"/>
      <c r="R20" s="10"/>
      <c r="S20" s="12"/>
    </row>
    <row r="21" spans="1:19" x14ac:dyDescent="0.25">
      <c r="A21" s="38"/>
      <c r="B21" s="135"/>
      <c r="C21" s="107"/>
      <c r="D21" s="108"/>
      <c r="E21" s="109"/>
      <c r="F21" s="106"/>
      <c r="G21" s="90"/>
      <c r="H21" s="90"/>
      <c r="I21" s="91"/>
      <c r="J21" s="92"/>
      <c r="K21" s="25"/>
      <c r="L21" s="25"/>
      <c r="M21" s="19"/>
      <c r="N21" s="19"/>
      <c r="O21" s="22"/>
      <c r="P21" s="28"/>
      <c r="Q21" s="131"/>
      <c r="R21" s="10"/>
      <c r="S21" s="12"/>
    </row>
    <row r="22" spans="1:19" x14ac:dyDescent="0.25">
      <c r="A22" s="38"/>
      <c r="B22" s="135"/>
      <c r="C22" s="107"/>
      <c r="D22" s="108" t="s">
        <v>29</v>
      </c>
      <c r="E22" s="109"/>
      <c r="F22" s="106"/>
      <c r="G22" s="90">
        <v>0</v>
      </c>
      <c r="H22" s="90">
        <f>G22</f>
        <v>0</v>
      </c>
      <c r="I22" s="91">
        <v>0</v>
      </c>
      <c r="J22" s="92">
        <f>G22*I22</f>
        <v>0</v>
      </c>
      <c r="K22" s="25"/>
      <c r="L22" s="25"/>
      <c r="M22" s="19"/>
      <c r="N22" s="19"/>
      <c r="O22" s="22"/>
      <c r="P22" s="28"/>
      <c r="Q22" s="131"/>
      <c r="R22" s="10"/>
      <c r="S22" s="12"/>
    </row>
    <row r="23" spans="1:19" x14ac:dyDescent="0.25">
      <c r="A23" s="38"/>
      <c r="B23" s="135"/>
      <c r="C23" s="107"/>
      <c r="D23" s="108"/>
      <c r="E23" s="109"/>
      <c r="F23" s="106"/>
      <c r="G23" s="90"/>
      <c r="H23" s="90"/>
      <c r="I23" s="91"/>
      <c r="J23" s="92"/>
      <c r="K23" s="25"/>
      <c r="L23" s="25"/>
      <c r="M23" s="19"/>
      <c r="N23" s="19"/>
      <c r="O23" s="22"/>
      <c r="P23" s="28"/>
      <c r="Q23" s="131"/>
      <c r="R23" s="10"/>
      <c r="S23" s="12"/>
    </row>
    <row r="24" spans="1:19" x14ac:dyDescent="0.25">
      <c r="A24" s="38"/>
      <c r="B24" s="135"/>
      <c r="C24" s="107"/>
      <c r="D24" s="108"/>
      <c r="E24" s="109"/>
      <c r="F24" s="106"/>
      <c r="G24" s="90"/>
      <c r="H24" s="90"/>
      <c r="I24" s="91"/>
      <c r="J24" s="92"/>
      <c r="K24" s="25"/>
      <c r="L24" s="25"/>
      <c r="M24" s="19"/>
      <c r="N24" s="19"/>
      <c r="O24" s="22"/>
      <c r="P24" s="28"/>
      <c r="Q24" s="131"/>
      <c r="R24" s="10"/>
      <c r="S24" s="12"/>
    </row>
    <row r="25" spans="1:19" x14ac:dyDescent="0.25">
      <c r="A25" s="38"/>
      <c r="B25" s="135"/>
      <c r="C25" s="107"/>
      <c r="D25" s="108" t="s">
        <v>30</v>
      </c>
      <c r="E25" s="109"/>
      <c r="F25" s="106"/>
      <c r="G25" s="90">
        <v>0</v>
      </c>
      <c r="H25" s="90">
        <f>G25</f>
        <v>0</v>
      </c>
      <c r="I25" s="91">
        <v>0</v>
      </c>
      <c r="J25" s="92">
        <f>G25*I25</f>
        <v>0</v>
      </c>
      <c r="K25" s="25"/>
      <c r="L25" s="25"/>
      <c r="M25" s="19"/>
      <c r="N25" s="19"/>
      <c r="O25" s="22"/>
      <c r="P25" s="28"/>
      <c r="Q25" s="131"/>
      <c r="R25" s="10"/>
      <c r="S25" s="12"/>
    </row>
    <row r="26" spans="1:19" x14ac:dyDescent="0.25">
      <c r="A26" s="38"/>
      <c r="B26" s="135"/>
      <c r="C26" s="107"/>
      <c r="D26" s="108"/>
      <c r="E26" s="109"/>
      <c r="F26" s="106"/>
      <c r="G26" s="90"/>
      <c r="H26" s="90"/>
      <c r="I26" s="91"/>
      <c r="J26" s="92"/>
      <c r="K26" s="25"/>
      <c r="L26" s="25"/>
      <c r="M26" s="19"/>
      <c r="N26" s="19"/>
      <c r="O26" s="22"/>
      <c r="P26" s="28"/>
      <c r="Q26" s="131"/>
      <c r="R26" s="10"/>
      <c r="S26" s="12"/>
    </row>
    <row r="27" spans="1:19" x14ac:dyDescent="0.25">
      <c r="A27" s="38"/>
      <c r="B27" s="135"/>
      <c r="C27" s="107"/>
      <c r="D27" s="108"/>
      <c r="E27" s="109"/>
      <c r="F27" s="106"/>
      <c r="G27" s="90"/>
      <c r="H27" s="90"/>
      <c r="I27" s="91"/>
      <c r="J27" s="92"/>
      <c r="K27" s="25"/>
      <c r="L27" s="25"/>
      <c r="M27" s="19"/>
      <c r="N27" s="19"/>
      <c r="O27" s="22"/>
      <c r="P27" s="28"/>
      <c r="Q27" s="131"/>
      <c r="R27" s="10"/>
      <c r="S27" s="12"/>
    </row>
    <row r="28" spans="1:19" x14ac:dyDescent="0.25">
      <c r="A28" s="38"/>
      <c r="B28" s="135"/>
      <c r="C28" s="107"/>
      <c r="D28" s="108" t="s">
        <v>31</v>
      </c>
      <c r="E28" s="109"/>
      <c r="F28" s="106"/>
      <c r="G28" s="90">
        <v>0</v>
      </c>
      <c r="H28" s="90">
        <f>G28</f>
        <v>0</v>
      </c>
      <c r="I28" s="91">
        <v>0</v>
      </c>
      <c r="J28" s="92">
        <f>G28*I28</f>
        <v>0</v>
      </c>
      <c r="K28" s="25"/>
      <c r="L28" s="25"/>
      <c r="M28" s="19"/>
      <c r="N28" s="19"/>
      <c r="O28" s="22"/>
      <c r="P28" s="28"/>
      <c r="Q28" s="131"/>
      <c r="R28" s="10"/>
      <c r="S28" s="12"/>
    </row>
    <row r="29" spans="1:19" x14ac:dyDescent="0.25">
      <c r="A29" s="38"/>
      <c r="B29" s="135"/>
      <c r="C29" s="107"/>
      <c r="D29" s="108"/>
      <c r="E29" s="109"/>
      <c r="F29" s="106"/>
      <c r="G29" s="90"/>
      <c r="H29" s="90"/>
      <c r="I29" s="91"/>
      <c r="J29" s="92"/>
      <c r="K29" s="25"/>
      <c r="L29" s="25"/>
      <c r="M29" s="19"/>
      <c r="N29" s="19"/>
      <c r="O29" s="22"/>
      <c r="P29" s="28"/>
      <c r="Q29" s="131"/>
      <c r="R29" s="10"/>
      <c r="S29" s="12"/>
    </row>
    <row r="30" spans="1:19" x14ac:dyDescent="0.25">
      <c r="A30" s="38"/>
      <c r="B30" s="135"/>
      <c r="C30" s="107"/>
      <c r="D30" s="108"/>
      <c r="E30" s="109"/>
      <c r="F30" s="106"/>
      <c r="G30" s="90"/>
      <c r="H30" s="90"/>
      <c r="I30" s="91"/>
      <c r="J30" s="92"/>
      <c r="K30" s="25"/>
      <c r="L30" s="25"/>
      <c r="M30" s="19"/>
      <c r="N30" s="19"/>
      <c r="O30" s="22"/>
      <c r="P30" s="28"/>
      <c r="Q30" s="131"/>
      <c r="R30" s="10"/>
      <c r="S30" s="12"/>
    </row>
    <row r="31" spans="1:19" x14ac:dyDescent="0.25">
      <c r="A31" s="38"/>
      <c r="B31" s="135"/>
      <c r="C31" s="107"/>
      <c r="D31" s="108" t="s">
        <v>32</v>
      </c>
      <c r="E31" s="109"/>
      <c r="F31" s="106"/>
      <c r="G31" s="90">
        <v>168</v>
      </c>
      <c r="H31" s="90">
        <f>G31</f>
        <v>168</v>
      </c>
      <c r="I31" s="91">
        <v>8.4</v>
      </c>
      <c r="J31" s="92">
        <f>G31*I31</f>
        <v>1411.2</v>
      </c>
      <c r="K31" s="25"/>
      <c r="L31" s="25"/>
      <c r="M31" s="19"/>
      <c r="N31" s="19"/>
      <c r="O31" s="22"/>
      <c r="P31" s="28"/>
      <c r="Q31" s="131"/>
      <c r="R31" s="10"/>
      <c r="S31" s="12"/>
    </row>
    <row r="32" spans="1:19" x14ac:dyDescent="0.25">
      <c r="A32" s="38"/>
      <c r="B32" s="135"/>
      <c r="C32" s="107"/>
      <c r="D32" s="108"/>
      <c r="E32" s="109"/>
      <c r="F32" s="106"/>
      <c r="G32" s="90"/>
      <c r="H32" s="90"/>
      <c r="I32" s="91"/>
      <c r="J32" s="92"/>
      <c r="K32" s="25"/>
      <c r="L32" s="25"/>
      <c r="M32" s="19"/>
      <c r="N32" s="19"/>
      <c r="O32" s="22"/>
      <c r="P32" s="28"/>
      <c r="Q32" s="131"/>
      <c r="R32" s="10"/>
      <c r="S32" s="12"/>
    </row>
    <row r="33" spans="1:19" x14ac:dyDescent="0.25">
      <c r="A33" s="38"/>
      <c r="B33" s="135"/>
      <c r="C33" s="107"/>
      <c r="D33" s="108"/>
      <c r="E33" s="109"/>
      <c r="F33" s="106"/>
      <c r="G33" s="90"/>
      <c r="H33" s="90"/>
      <c r="I33" s="91"/>
      <c r="J33" s="92"/>
      <c r="K33" s="25"/>
      <c r="L33" s="25"/>
      <c r="M33" s="19"/>
      <c r="N33" s="19"/>
      <c r="O33" s="22"/>
      <c r="P33" s="28"/>
      <c r="Q33" s="131"/>
      <c r="R33" s="10"/>
      <c r="S33" s="12"/>
    </row>
    <row r="34" spans="1:19" x14ac:dyDescent="0.25">
      <c r="A34" s="38"/>
      <c r="B34" s="135"/>
      <c r="C34" s="107"/>
      <c r="D34" s="108" t="s">
        <v>78</v>
      </c>
      <c r="E34" s="109"/>
      <c r="F34" s="106"/>
      <c r="G34" s="90">
        <v>11282</v>
      </c>
      <c r="H34" s="90">
        <f>G34</f>
        <v>11282</v>
      </c>
      <c r="I34" s="91">
        <v>3.8080000000000003E-2</v>
      </c>
      <c r="J34" s="92">
        <f>G34*I34</f>
        <v>429.61856000000006</v>
      </c>
      <c r="K34" s="25"/>
      <c r="L34" s="25"/>
      <c r="M34" s="19"/>
      <c r="N34" s="19"/>
      <c r="O34" s="22"/>
      <c r="P34" s="28"/>
      <c r="Q34" s="131"/>
      <c r="R34" s="10"/>
      <c r="S34" s="12"/>
    </row>
    <row r="35" spans="1:19" x14ac:dyDescent="0.25">
      <c r="A35" s="38"/>
      <c r="B35" s="135"/>
      <c r="C35" s="107"/>
      <c r="D35" s="108"/>
      <c r="E35" s="109"/>
      <c r="F35" s="106"/>
      <c r="G35" s="90"/>
      <c r="H35" s="90"/>
      <c r="I35" s="91"/>
      <c r="J35" s="92"/>
      <c r="K35" s="25"/>
      <c r="L35" s="25"/>
      <c r="M35" s="19"/>
      <c r="N35" s="19"/>
      <c r="O35" s="22"/>
      <c r="P35" s="28"/>
      <c r="Q35" s="131"/>
      <c r="R35" s="10"/>
      <c r="S35" s="12"/>
    </row>
    <row r="36" spans="1:19" x14ac:dyDescent="0.25">
      <c r="A36" s="38"/>
      <c r="B36" s="135"/>
      <c r="C36" s="107"/>
      <c r="D36" s="108"/>
      <c r="E36" s="109"/>
      <c r="F36" s="106"/>
      <c r="G36" s="90"/>
      <c r="H36" s="90"/>
      <c r="I36" s="91"/>
      <c r="J36" s="92"/>
      <c r="K36" s="26"/>
      <c r="L36" s="26"/>
      <c r="M36" s="20"/>
      <c r="N36" s="20"/>
      <c r="O36" s="23"/>
      <c r="P36" s="29"/>
      <c r="Q36" s="131"/>
      <c r="R36" s="10"/>
      <c r="S36" s="12"/>
    </row>
    <row r="37" spans="1:19" x14ac:dyDescent="0.25">
      <c r="A37" s="38"/>
      <c r="B37" s="135"/>
      <c r="C37" s="136" t="s">
        <v>35</v>
      </c>
      <c r="D37" s="132" t="s">
        <v>36</v>
      </c>
      <c r="E37" s="133"/>
      <c r="F37" s="134"/>
      <c r="G37" s="90">
        <f>G10</f>
        <v>215</v>
      </c>
      <c r="H37" s="90">
        <f>G37</f>
        <v>215</v>
      </c>
      <c r="I37" s="91">
        <v>2.5</v>
      </c>
      <c r="J37" s="92">
        <f>G37*I37</f>
        <v>537.5</v>
      </c>
      <c r="K37" s="24">
        <f>SUM(J37:J66)</f>
        <v>1182.1779999999999</v>
      </c>
      <c r="L37" s="24">
        <f>K37*7</f>
        <v>8275.2459999999992</v>
      </c>
      <c r="M37" s="18">
        <f>K37*30</f>
        <v>35465.339999999997</v>
      </c>
      <c r="N37" s="18">
        <f>K37*365</f>
        <v>431494.97</v>
      </c>
      <c r="O37" s="21">
        <f>N37/1000</f>
        <v>431.49496999999997</v>
      </c>
      <c r="P37" s="27">
        <f>N37/1000000</f>
        <v>0.43149496999999998</v>
      </c>
      <c r="Q37" s="36">
        <f>SUM(P37:P66)</f>
        <v>0.43149496999999998</v>
      </c>
      <c r="R37" s="10"/>
      <c r="S37" s="12"/>
    </row>
    <row r="38" spans="1:19" x14ac:dyDescent="0.25">
      <c r="A38" s="38"/>
      <c r="B38" s="135"/>
      <c r="C38" s="136"/>
      <c r="D38" s="132"/>
      <c r="E38" s="133"/>
      <c r="F38" s="134"/>
      <c r="G38" s="90"/>
      <c r="H38" s="90"/>
      <c r="I38" s="91"/>
      <c r="J38" s="92"/>
      <c r="K38" s="25"/>
      <c r="L38" s="25"/>
      <c r="M38" s="19"/>
      <c r="N38" s="19"/>
      <c r="O38" s="22"/>
      <c r="P38" s="28"/>
      <c r="Q38" s="37"/>
      <c r="R38" s="10"/>
      <c r="S38" s="12"/>
    </row>
    <row r="39" spans="1:19" x14ac:dyDescent="0.25">
      <c r="A39" s="38"/>
      <c r="B39" s="135"/>
      <c r="C39" s="136"/>
      <c r="D39" s="132"/>
      <c r="E39" s="133"/>
      <c r="F39" s="134"/>
      <c r="G39" s="90"/>
      <c r="H39" s="90"/>
      <c r="I39" s="91"/>
      <c r="J39" s="92"/>
      <c r="K39" s="25"/>
      <c r="L39" s="25"/>
      <c r="M39" s="19"/>
      <c r="N39" s="19"/>
      <c r="O39" s="22"/>
      <c r="P39" s="28"/>
      <c r="Q39" s="37"/>
      <c r="R39" s="10"/>
      <c r="S39" s="12"/>
    </row>
    <row r="40" spans="1:19" x14ac:dyDescent="0.25">
      <c r="A40" s="38"/>
      <c r="B40" s="135"/>
      <c r="C40" s="136"/>
      <c r="D40" s="132" t="s">
        <v>37</v>
      </c>
      <c r="E40" s="133"/>
      <c r="F40" s="134"/>
      <c r="G40" s="90">
        <f t="shared" ref="G40" si="0">G13</f>
        <v>0</v>
      </c>
      <c r="H40" s="90">
        <f>G40</f>
        <v>0</v>
      </c>
      <c r="I40" s="91">
        <v>0</v>
      </c>
      <c r="J40" s="92">
        <f>G40*I40</f>
        <v>0</v>
      </c>
      <c r="K40" s="25"/>
      <c r="L40" s="25"/>
      <c r="M40" s="19"/>
      <c r="N40" s="19"/>
      <c r="O40" s="22"/>
      <c r="P40" s="28"/>
      <c r="Q40" s="37"/>
      <c r="R40" s="10"/>
      <c r="S40" s="12"/>
    </row>
    <row r="41" spans="1:19" x14ac:dyDescent="0.25">
      <c r="A41" s="38"/>
      <c r="B41" s="135"/>
      <c r="C41" s="136"/>
      <c r="D41" s="132"/>
      <c r="E41" s="133"/>
      <c r="F41" s="134"/>
      <c r="G41" s="90"/>
      <c r="H41" s="90"/>
      <c r="I41" s="91"/>
      <c r="J41" s="92"/>
      <c r="K41" s="25"/>
      <c r="L41" s="25"/>
      <c r="M41" s="19"/>
      <c r="N41" s="19"/>
      <c r="O41" s="22"/>
      <c r="P41" s="28"/>
      <c r="Q41" s="37"/>
      <c r="R41" s="10"/>
      <c r="S41" s="12"/>
    </row>
    <row r="42" spans="1:19" x14ac:dyDescent="0.25">
      <c r="A42" s="38"/>
      <c r="B42" s="135"/>
      <c r="C42" s="136"/>
      <c r="D42" s="132"/>
      <c r="E42" s="133"/>
      <c r="F42" s="134"/>
      <c r="G42" s="90"/>
      <c r="H42" s="90"/>
      <c r="I42" s="91"/>
      <c r="J42" s="92"/>
      <c r="K42" s="25"/>
      <c r="L42" s="25"/>
      <c r="M42" s="19"/>
      <c r="N42" s="19"/>
      <c r="O42" s="22"/>
      <c r="P42" s="28"/>
      <c r="Q42" s="37"/>
      <c r="R42" s="10"/>
      <c r="S42" s="12"/>
    </row>
    <row r="43" spans="1:19" x14ac:dyDescent="0.25">
      <c r="A43" s="38"/>
      <c r="B43" s="135"/>
      <c r="C43" s="136"/>
      <c r="D43" s="132" t="s">
        <v>38</v>
      </c>
      <c r="E43" s="133"/>
      <c r="F43" s="134"/>
      <c r="G43" s="90">
        <f t="shared" ref="G43" si="1">G16</f>
        <v>4504</v>
      </c>
      <c r="H43" s="90">
        <f>G43</f>
        <v>4504</v>
      </c>
      <c r="I43" s="91">
        <v>0.12</v>
      </c>
      <c r="J43" s="92">
        <f>G43*I43</f>
        <v>540.48</v>
      </c>
      <c r="K43" s="25"/>
      <c r="L43" s="25"/>
      <c r="M43" s="19"/>
      <c r="N43" s="19"/>
      <c r="O43" s="22"/>
      <c r="P43" s="28"/>
      <c r="Q43" s="37"/>
      <c r="R43" s="10"/>
      <c r="S43" s="12"/>
    </row>
    <row r="44" spans="1:19" x14ac:dyDescent="0.25">
      <c r="A44" s="38"/>
      <c r="B44" s="135"/>
      <c r="C44" s="136"/>
      <c r="D44" s="132"/>
      <c r="E44" s="133"/>
      <c r="F44" s="134"/>
      <c r="G44" s="90"/>
      <c r="H44" s="90"/>
      <c r="I44" s="91"/>
      <c r="J44" s="92"/>
      <c r="K44" s="25"/>
      <c r="L44" s="25"/>
      <c r="M44" s="19"/>
      <c r="N44" s="19"/>
      <c r="O44" s="22"/>
      <c r="P44" s="28"/>
      <c r="Q44" s="37"/>
      <c r="R44" s="10"/>
      <c r="S44" s="12"/>
    </row>
    <row r="45" spans="1:19" x14ac:dyDescent="0.25">
      <c r="A45" s="38"/>
      <c r="B45" s="135"/>
      <c r="C45" s="136"/>
      <c r="D45" s="132"/>
      <c r="E45" s="133"/>
      <c r="F45" s="134"/>
      <c r="G45" s="90"/>
      <c r="H45" s="90"/>
      <c r="I45" s="91"/>
      <c r="J45" s="92"/>
      <c r="K45" s="25"/>
      <c r="L45" s="25"/>
      <c r="M45" s="19"/>
      <c r="N45" s="19"/>
      <c r="O45" s="22"/>
      <c r="P45" s="28"/>
      <c r="Q45" s="37"/>
      <c r="R45" s="10"/>
      <c r="S45" s="12"/>
    </row>
    <row r="46" spans="1:19" x14ac:dyDescent="0.25">
      <c r="A46" s="38"/>
      <c r="B46" s="135"/>
      <c r="C46" s="136"/>
      <c r="D46" s="132" t="s">
        <v>39</v>
      </c>
      <c r="E46" s="133"/>
      <c r="F46" s="134"/>
      <c r="G46" s="90">
        <f t="shared" ref="G46" si="2">G19</f>
        <v>99</v>
      </c>
      <c r="H46" s="90">
        <f>G46</f>
        <v>99</v>
      </c>
      <c r="I46" s="91">
        <v>7.3999999999999996E-2</v>
      </c>
      <c r="J46" s="92">
        <f>G46*I46</f>
        <v>7.3259999999999996</v>
      </c>
      <c r="K46" s="25"/>
      <c r="L46" s="25"/>
      <c r="M46" s="19"/>
      <c r="N46" s="19"/>
      <c r="O46" s="22"/>
      <c r="P46" s="28"/>
      <c r="Q46" s="37"/>
      <c r="R46" s="10"/>
      <c r="S46" s="12"/>
    </row>
    <row r="47" spans="1:19" x14ac:dyDescent="0.25">
      <c r="A47" s="38"/>
      <c r="B47" s="135"/>
      <c r="C47" s="136"/>
      <c r="D47" s="132"/>
      <c r="E47" s="133"/>
      <c r="F47" s="134"/>
      <c r="G47" s="90"/>
      <c r="H47" s="90"/>
      <c r="I47" s="91"/>
      <c r="J47" s="92"/>
      <c r="K47" s="25"/>
      <c r="L47" s="25"/>
      <c r="M47" s="19"/>
      <c r="N47" s="19"/>
      <c r="O47" s="22"/>
      <c r="P47" s="28"/>
      <c r="Q47" s="37"/>
      <c r="R47" s="10"/>
      <c r="S47" s="12"/>
    </row>
    <row r="48" spans="1:19" x14ac:dyDescent="0.25">
      <c r="A48" s="38"/>
      <c r="B48" s="135"/>
      <c r="C48" s="136"/>
      <c r="D48" s="132"/>
      <c r="E48" s="133"/>
      <c r="F48" s="134"/>
      <c r="G48" s="90"/>
      <c r="H48" s="90"/>
      <c r="I48" s="91"/>
      <c r="J48" s="92"/>
      <c r="K48" s="25"/>
      <c r="L48" s="25"/>
      <c r="M48" s="19"/>
      <c r="N48" s="19"/>
      <c r="O48" s="22"/>
      <c r="P48" s="28"/>
      <c r="Q48" s="37"/>
      <c r="R48" s="10"/>
      <c r="S48" s="12"/>
    </row>
    <row r="49" spans="1:19" x14ac:dyDescent="0.25">
      <c r="A49" s="38"/>
      <c r="B49" s="135"/>
      <c r="C49" s="136"/>
      <c r="D49" s="132" t="s">
        <v>40</v>
      </c>
      <c r="E49" s="133"/>
      <c r="F49" s="134"/>
      <c r="G49" s="90">
        <f t="shared" ref="G49" si="3">G22</f>
        <v>0</v>
      </c>
      <c r="H49" s="90">
        <f>G49</f>
        <v>0</v>
      </c>
      <c r="I49" s="91">
        <v>0</v>
      </c>
      <c r="J49" s="92">
        <f>G49*I49</f>
        <v>0</v>
      </c>
      <c r="K49" s="25"/>
      <c r="L49" s="25"/>
      <c r="M49" s="19"/>
      <c r="N49" s="19"/>
      <c r="O49" s="22"/>
      <c r="P49" s="28"/>
      <c r="Q49" s="37"/>
      <c r="R49" s="10"/>
      <c r="S49" s="12"/>
    </row>
    <row r="50" spans="1:19" x14ac:dyDescent="0.25">
      <c r="A50" s="38"/>
      <c r="B50" s="135"/>
      <c r="C50" s="136"/>
      <c r="D50" s="132"/>
      <c r="E50" s="133"/>
      <c r="F50" s="134"/>
      <c r="G50" s="90"/>
      <c r="H50" s="90"/>
      <c r="I50" s="91"/>
      <c r="J50" s="92"/>
      <c r="K50" s="25"/>
      <c r="L50" s="25"/>
      <c r="M50" s="19"/>
      <c r="N50" s="19"/>
      <c r="O50" s="22"/>
      <c r="P50" s="28"/>
      <c r="Q50" s="37"/>
      <c r="R50" s="10"/>
      <c r="S50" s="12"/>
    </row>
    <row r="51" spans="1:19" x14ac:dyDescent="0.25">
      <c r="A51" s="38"/>
      <c r="B51" s="135"/>
      <c r="C51" s="136"/>
      <c r="D51" s="132"/>
      <c r="E51" s="133"/>
      <c r="F51" s="134"/>
      <c r="G51" s="90"/>
      <c r="H51" s="90"/>
      <c r="I51" s="91"/>
      <c r="J51" s="92"/>
      <c r="K51" s="25"/>
      <c r="L51" s="25"/>
      <c r="M51" s="19"/>
      <c r="N51" s="19"/>
      <c r="O51" s="22"/>
      <c r="P51" s="28"/>
      <c r="Q51" s="37"/>
      <c r="R51" s="10"/>
      <c r="S51" s="12"/>
    </row>
    <row r="52" spans="1:19" x14ac:dyDescent="0.25">
      <c r="A52" s="38"/>
      <c r="B52" s="135"/>
      <c r="C52" s="136"/>
      <c r="D52" s="132" t="s">
        <v>41</v>
      </c>
      <c r="E52" s="133"/>
      <c r="F52" s="134"/>
      <c r="G52" s="90">
        <f t="shared" ref="G52" si="4">G25</f>
        <v>0</v>
      </c>
      <c r="H52" s="90">
        <f>G52</f>
        <v>0</v>
      </c>
      <c r="I52" s="91">
        <v>0</v>
      </c>
      <c r="J52" s="92">
        <f>G52*I52</f>
        <v>0</v>
      </c>
      <c r="K52" s="25"/>
      <c r="L52" s="25"/>
      <c r="M52" s="19"/>
      <c r="N52" s="19"/>
      <c r="O52" s="22"/>
      <c r="P52" s="28"/>
      <c r="Q52" s="37"/>
      <c r="R52" s="10"/>
      <c r="S52" s="12"/>
    </row>
    <row r="53" spans="1:19" x14ac:dyDescent="0.25">
      <c r="A53" s="38"/>
      <c r="B53" s="135"/>
      <c r="C53" s="136"/>
      <c r="D53" s="132"/>
      <c r="E53" s="133"/>
      <c r="F53" s="134"/>
      <c r="G53" s="90"/>
      <c r="H53" s="90"/>
      <c r="I53" s="91"/>
      <c r="J53" s="92"/>
      <c r="K53" s="25"/>
      <c r="L53" s="25"/>
      <c r="M53" s="19"/>
      <c r="N53" s="19"/>
      <c r="O53" s="22"/>
      <c r="P53" s="28"/>
      <c r="Q53" s="37"/>
      <c r="R53" s="10"/>
      <c r="S53" s="12"/>
    </row>
    <row r="54" spans="1:19" x14ac:dyDescent="0.25">
      <c r="A54" s="38"/>
      <c r="B54" s="135"/>
      <c r="C54" s="136"/>
      <c r="D54" s="132"/>
      <c r="E54" s="133"/>
      <c r="F54" s="134"/>
      <c r="G54" s="90"/>
      <c r="H54" s="90"/>
      <c r="I54" s="91"/>
      <c r="J54" s="92"/>
      <c r="K54" s="25"/>
      <c r="L54" s="25"/>
      <c r="M54" s="19"/>
      <c r="N54" s="19"/>
      <c r="O54" s="22"/>
      <c r="P54" s="28"/>
      <c r="Q54" s="37"/>
      <c r="R54" s="10"/>
      <c r="S54" s="12"/>
    </row>
    <row r="55" spans="1:19" x14ac:dyDescent="0.25">
      <c r="A55" s="38"/>
      <c r="B55" s="135"/>
      <c r="C55" s="136"/>
      <c r="D55" s="132" t="s">
        <v>42</v>
      </c>
      <c r="E55" s="133"/>
      <c r="F55" s="134"/>
      <c r="G55" s="90">
        <f t="shared" ref="G55" si="5">G28</f>
        <v>0</v>
      </c>
      <c r="H55" s="90">
        <f>G55</f>
        <v>0</v>
      </c>
      <c r="I55" s="91">
        <v>0</v>
      </c>
      <c r="J55" s="92">
        <f>G55*I55</f>
        <v>0</v>
      </c>
      <c r="K55" s="25"/>
      <c r="L55" s="25"/>
      <c r="M55" s="19"/>
      <c r="N55" s="19"/>
      <c r="O55" s="22"/>
      <c r="P55" s="28"/>
      <c r="Q55" s="37"/>
      <c r="R55" s="10"/>
      <c r="S55" s="12"/>
    </row>
    <row r="56" spans="1:19" x14ac:dyDescent="0.25">
      <c r="A56" s="38"/>
      <c r="B56" s="135"/>
      <c r="C56" s="136"/>
      <c r="D56" s="132"/>
      <c r="E56" s="133"/>
      <c r="F56" s="134"/>
      <c r="G56" s="90"/>
      <c r="H56" s="90"/>
      <c r="I56" s="91"/>
      <c r="J56" s="92"/>
      <c r="K56" s="25"/>
      <c r="L56" s="25"/>
      <c r="M56" s="19"/>
      <c r="N56" s="19"/>
      <c r="O56" s="22"/>
      <c r="P56" s="28"/>
      <c r="Q56" s="37"/>
      <c r="R56" s="10"/>
      <c r="S56" s="12"/>
    </row>
    <row r="57" spans="1:19" x14ac:dyDescent="0.25">
      <c r="A57" s="38"/>
      <c r="B57" s="135"/>
      <c r="C57" s="136"/>
      <c r="D57" s="132"/>
      <c r="E57" s="133"/>
      <c r="F57" s="134"/>
      <c r="G57" s="90"/>
      <c r="H57" s="90"/>
      <c r="I57" s="91"/>
      <c r="J57" s="92"/>
      <c r="K57" s="25"/>
      <c r="L57" s="25"/>
      <c r="M57" s="19"/>
      <c r="N57" s="19"/>
      <c r="O57" s="22"/>
      <c r="P57" s="28"/>
      <c r="Q57" s="37"/>
      <c r="R57" s="10"/>
      <c r="S57" s="12"/>
    </row>
    <row r="58" spans="1:19" x14ac:dyDescent="0.25">
      <c r="A58" s="38"/>
      <c r="B58" s="135"/>
      <c r="C58" s="136"/>
      <c r="D58" s="132" t="s">
        <v>43</v>
      </c>
      <c r="E58" s="133"/>
      <c r="F58" s="134"/>
      <c r="G58" s="90">
        <f t="shared" ref="G58" si="6">G31</f>
        <v>168</v>
      </c>
      <c r="H58" s="90">
        <f>G58</f>
        <v>168</v>
      </c>
      <c r="I58" s="91">
        <v>0.308</v>
      </c>
      <c r="J58" s="92">
        <f>G58*I58</f>
        <v>51.744</v>
      </c>
      <c r="K58" s="25"/>
      <c r="L58" s="25"/>
      <c r="M58" s="19"/>
      <c r="N58" s="19"/>
      <c r="O58" s="22"/>
      <c r="P58" s="28"/>
      <c r="Q58" s="37"/>
      <c r="R58" s="10"/>
      <c r="S58" s="12"/>
    </row>
    <row r="59" spans="1:19" x14ac:dyDescent="0.25">
      <c r="A59" s="38"/>
      <c r="B59" s="135"/>
      <c r="C59" s="136"/>
      <c r="D59" s="132"/>
      <c r="E59" s="133"/>
      <c r="F59" s="134"/>
      <c r="G59" s="90"/>
      <c r="H59" s="90"/>
      <c r="I59" s="91"/>
      <c r="J59" s="92"/>
      <c r="K59" s="25"/>
      <c r="L59" s="25"/>
      <c r="M59" s="19"/>
      <c r="N59" s="19"/>
      <c r="O59" s="22"/>
      <c r="P59" s="28"/>
      <c r="Q59" s="37"/>
      <c r="R59" s="10"/>
      <c r="S59" s="12"/>
    </row>
    <row r="60" spans="1:19" x14ac:dyDescent="0.25">
      <c r="A60" s="38"/>
      <c r="B60" s="135"/>
      <c r="C60" s="136"/>
      <c r="D60" s="132"/>
      <c r="E60" s="133"/>
      <c r="F60" s="134"/>
      <c r="G60" s="90"/>
      <c r="H60" s="90"/>
      <c r="I60" s="91"/>
      <c r="J60" s="92"/>
      <c r="K60" s="25"/>
      <c r="L60" s="25"/>
      <c r="M60" s="19"/>
      <c r="N60" s="19"/>
      <c r="O60" s="22"/>
      <c r="P60" s="28"/>
      <c r="Q60" s="37"/>
      <c r="R60" s="10"/>
      <c r="S60" s="12"/>
    </row>
    <row r="61" spans="1:19" x14ac:dyDescent="0.25">
      <c r="A61" s="38"/>
      <c r="B61" s="135"/>
      <c r="C61" s="136"/>
      <c r="D61" s="132" t="s">
        <v>44</v>
      </c>
      <c r="E61" s="133"/>
      <c r="F61" s="134"/>
      <c r="G61" s="90">
        <f t="shared" ref="G61" si="7">G34</f>
        <v>11282</v>
      </c>
      <c r="H61" s="90">
        <f>G61</f>
        <v>11282</v>
      </c>
      <c r="I61" s="91">
        <v>4.0000000000000001E-3</v>
      </c>
      <c r="J61" s="92">
        <f>G61*I61</f>
        <v>45.128</v>
      </c>
      <c r="K61" s="25"/>
      <c r="L61" s="25"/>
      <c r="M61" s="19"/>
      <c r="N61" s="19"/>
      <c r="O61" s="22"/>
      <c r="P61" s="28"/>
      <c r="Q61" s="37"/>
      <c r="R61" s="10"/>
      <c r="S61" s="12"/>
    </row>
    <row r="62" spans="1:19" x14ac:dyDescent="0.25">
      <c r="A62" s="38"/>
      <c r="B62" s="135"/>
      <c r="C62" s="136"/>
      <c r="D62" s="132"/>
      <c r="E62" s="133"/>
      <c r="F62" s="134"/>
      <c r="G62" s="90"/>
      <c r="H62" s="90"/>
      <c r="I62" s="91"/>
      <c r="J62" s="92"/>
      <c r="K62" s="25"/>
      <c r="L62" s="25"/>
      <c r="M62" s="19"/>
      <c r="N62" s="19"/>
      <c r="O62" s="22"/>
      <c r="P62" s="28"/>
      <c r="Q62" s="37"/>
      <c r="R62" s="10"/>
      <c r="S62" s="12"/>
    </row>
    <row r="63" spans="1:19" x14ac:dyDescent="0.25">
      <c r="A63" s="38"/>
      <c r="B63" s="135"/>
      <c r="C63" s="136"/>
      <c r="D63" s="132"/>
      <c r="E63" s="133"/>
      <c r="F63" s="134"/>
      <c r="G63" s="90"/>
      <c r="H63" s="90"/>
      <c r="I63" s="91"/>
      <c r="J63" s="92"/>
      <c r="K63" s="25"/>
      <c r="L63" s="25"/>
      <c r="M63" s="19"/>
      <c r="N63" s="19"/>
      <c r="O63" s="22"/>
      <c r="P63" s="28"/>
      <c r="Q63" s="37"/>
      <c r="R63" s="10"/>
      <c r="S63" s="12"/>
    </row>
    <row r="64" spans="1:19" x14ac:dyDescent="0.25">
      <c r="A64" s="38"/>
      <c r="B64" s="135"/>
      <c r="C64" s="136"/>
      <c r="D64" s="132" t="s">
        <v>45</v>
      </c>
      <c r="E64" s="133"/>
      <c r="F64" s="134"/>
      <c r="G64" s="90">
        <v>0</v>
      </c>
      <c r="H64" s="90">
        <f>G64</f>
        <v>0</v>
      </c>
      <c r="I64" s="91">
        <v>0</v>
      </c>
      <c r="J64" s="92">
        <f>G64*I64</f>
        <v>0</v>
      </c>
      <c r="K64" s="25"/>
      <c r="L64" s="25"/>
      <c r="M64" s="19"/>
      <c r="N64" s="19"/>
      <c r="O64" s="22"/>
      <c r="P64" s="28"/>
      <c r="Q64" s="37"/>
      <c r="R64" s="10"/>
      <c r="S64" s="12"/>
    </row>
    <row r="65" spans="1:19" x14ac:dyDescent="0.25">
      <c r="A65" s="38"/>
      <c r="B65" s="135"/>
      <c r="C65" s="136"/>
      <c r="D65" s="132"/>
      <c r="E65" s="133"/>
      <c r="F65" s="134"/>
      <c r="G65" s="90"/>
      <c r="H65" s="90"/>
      <c r="I65" s="91"/>
      <c r="J65" s="92"/>
      <c r="K65" s="25"/>
      <c r="L65" s="25"/>
      <c r="M65" s="19"/>
      <c r="N65" s="19"/>
      <c r="O65" s="22"/>
      <c r="P65" s="28"/>
      <c r="Q65" s="37"/>
      <c r="R65" s="10"/>
      <c r="S65" s="12"/>
    </row>
    <row r="66" spans="1:19" x14ac:dyDescent="0.25">
      <c r="A66" s="38"/>
      <c r="B66" s="135"/>
      <c r="C66" s="136"/>
      <c r="D66" s="132"/>
      <c r="E66" s="133"/>
      <c r="F66" s="134"/>
      <c r="G66" s="90"/>
      <c r="H66" s="90"/>
      <c r="I66" s="91"/>
      <c r="J66" s="92"/>
      <c r="K66" s="26"/>
      <c r="L66" s="26"/>
      <c r="M66" s="20"/>
      <c r="N66" s="20"/>
      <c r="O66" s="23"/>
      <c r="P66" s="29"/>
      <c r="Q66" s="37"/>
      <c r="R66" s="10"/>
      <c r="S66" s="12"/>
    </row>
    <row r="67" spans="1:19" ht="15" customHeight="1" x14ac:dyDescent="0.25">
      <c r="A67" s="38"/>
      <c r="B67" s="81" t="s">
        <v>47</v>
      </c>
      <c r="C67" s="77" t="s">
        <v>48</v>
      </c>
      <c r="D67" s="103" t="s">
        <v>79</v>
      </c>
      <c r="E67" s="104"/>
      <c r="F67" s="105"/>
      <c r="G67" s="90">
        <v>1245.8892000000001</v>
      </c>
      <c r="H67" s="90">
        <f>G67</f>
        <v>1245.8892000000001</v>
      </c>
      <c r="I67" s="91">
        <v>-16.440000000000001</v>
      </c>
      <c r="J67" s="92">
        <f>G67*I67</f>
        <v>-20482.418448000004</v>
      </c>
      <c r="K67" s="24">
        <f>SUM(J67:J72)</f>
        <v>-20482.418448000004</v>
      </c>
      <c r="L67" s="24">
        <f>K67*7</f>
        <v>-143376.92913600002</v>
      </c>
      <c r="M67" s="18">
        <f>K67*30</f>
        <v>-614472.55344000016</v>
      </c>
      <c r="N67" s="18">
        <f>K67*365</f>
        <v>-7476082.7335200012</v>
      </c>
      <c r="O67" s="21">
        <f>N67/1000</f>
        <v>-7476.0827335200011</v>
      </c>
      <c r="P67" s="27">
        <f>N67/1000000</f>
        <v>-7.4760827335200011</v>
      </c>
      <c r="Q67" s="34">
        <f>SUM(P67:P72)</f>
        <v>-7.4760827335200011</v>
      </c>
      <c r="R67" s="13">
        <f>SUM(Q67:Q102)</f>
        <v>254.46060009003702</v>
      </c>
      <c r="S67" s="12"/>
    </row>
    <row r="68" spans="1:19" x14ac:dyDescent="0.25">
      <c r="A68" s="38"/>
      <c r="B68" s="82"/>
      <c r="C68" s="77"/>
      <c r="D68" s="103"/>
      <c r="E68" s="104"/>
      <c r="F68" s="105"/>
      <c r="G68" s="90"/>
      <c r="H68" s="90"/>
      <c r="I68" s="91"/>
      <c r="J68" s="92"/>
      <c r="K68" s="25"/>
      <c r="L68" s="25"/>
      <c r="M68" s="19"/>
      <c r="N68" s="19"/>
      <c r="O68" s="22"/>
      <c r="P68" s="28"/>
      <c r="Q68" s="35"/>
      <c r="R68" s="14"/>
      <c r="S68" s="12"/>
    </row>
    <row r="69" spans="1:19" x14ac:dyDescent="0.25">
      <c r="A69" s="38"/>
      <c r="B69" s="82"/>
      <c r="C69" s="77"/>
      <c r="D69" s="103"/>
      <c r="E69" s="104"/>
      <c r="F69" s="105"/>
      <c r="G69" s="90"/>
      <c r="H69" s="90"/>
      <c r="I69" s="91"/>
      <c r="J69" s="92"/>
      <c r="K69" s="25"/>
      <c r="L69" s="25"/>
      <c r="M69" s="19"/>
      <c r="N69" s="19"/>
      <c r="O69" s="22"/>
      <c r="P69" s="28"/>
      <c r="Q69" s="35"/>
      <c r="R69" s="14"/>
      <c r="S69" s="12"/>
    </row>
    <row r="70" spans="1:19" ht="15" customHeight="1" x14ac:dyDescent="0.25">
      <c r="A70" s="38"/>
      <c r="B70" s="82"/>
      <c r="C70" s="77"/>
      <c r="D70" s="40" t="s">
        <v>80</v>
      </c>
      <c r="E70" s="42"/>
      <c r="F70" s="78"/>
      <c r="G70" s="18">
        <v>0</v>
      </c>
      <c r="H70" s="18">
        <f>G70</f>
        <v>0</v>
      </c>
      <c r="I70" s="49">
        <v>0</v>
      </c>
      <c r="J70" s="52">
        <f>G70*I70</f>
        <v>0</v>
      </c>
      <c r="K70" s="25"/>
      <c r="L70" s="25"/>
      <c r="M70" s="19"/>
      <c r="N70" s="19"/>
      <c r="O70" s="22"/>
      <c r="P70" s="28"/>
      <c r="Q70" s="35"/>
      <c r="R70" s="14"/>
      <c r="S70" s="12"/>
    </row>
    <row r="71" spans="1:19" x14ac:dyDescent="0.25">
      <c r="A71" s="38"/>
      <c r="B71" s="82"/>
      <c r="C71" s="77"/>
      <c r="D71" s="43"/>
      <c r="E71" s="45"/>
      <c r="F71" s="79"/>
      <c r="G71" s="19"/>
      <c r="H71" s="19"/>
      <c r="I71" s="50"/>
      <c r="J71" s="53"/>
      <c r="K71" s="25"/>
      <c r="L71" s="25"/>
      <c r="M71" s="19"/>
      <c r="N71" s="19"/>
      <c r="O71" s="22"/>
      <c r="P71" s="28"/>
      <c r="Q71" s="35"/>
      <c r="R71" s="14"/>
      <c r="S71" s="12"/>
    </row>
    <row r="72" spans="1:19" x14ac:dyDescent="0.25">
      <c r="A72" s="38"/>
      <c r="B72" s="82"/>
      <c r="C72" s="77"/>
      <c r="D72" s="46"/>
      <c r="E72" s="48"/>
      <c r="F72" s="80"/>
      <c r="G72" s="20"/>
      <c r="H72" s="20"/>
      <c r="I72" s="51"/>
      <c r="J72" s="54"/>
      <c r="K72" s="26"/>
      <c r="L72" s="26"/>
      <c r="M72" s="20"/>
      <c r="N72" s="20"/>
      <c r="O72" s="23"/>
      <c r="P72" s="29"/>
      <c r="Q72" s="35"/>
      <c r="R72" s="14"/>
      <c r="S72" s="12"/>
    </row>
    <row r="73" spans="1:19" x14ac:dyDescent="0.25">
      <c r="A73" s="38"/>
      <c r="B73" s="82"/>
      <c r="C73" s="102" t="s">
        <v>49</v>
      </c>
      <c r="D73" s="93" t="s">
        <v>81</v>
      </c>
      <c r="E73" s="94"/>
      <c r="F73" s="99"/>
      <c r="G73" s="18">
        <v>4892.9714000000004</v>
      </c>
      <c r="H73" s="18">
        <f>G73</f>
        <v>4892.9714000000004</v>
      </c>
      <c r="I73" s="49">
        <v>9.58</v>
      </c>
      <c r="J73" s="52">
        <f>G73*I73</f>
        <v>46874.666012000002</v>
      </c>
      <c r="K73" s="24">
        <f>SUM(J73:J78)</f>
        <v>46874.666012000002</v>
      </c>
      <c r="L73" s="24">
        <f>K73*7</f>
        <v>328122.66208400001</v>
      </c>
      <c r="M73" s="18">
        <f>K73*30</f>
        <v>1406239.9803599999</v>
      </c>
      <c r="N73" s="18">
        <f>K73*365</f>
        <v>17109253.094379999</v>
      </c>
      <c r="O73" s="21">
        <f>N73/1000</f>
        <v>17109.253094379997</v>
      </c>
      <c r="P73" s="27">
        <f>N73/1000000</f>
        <v>17.109253094379998</v>
      </c>
      <c r="Q73" s="36">
        <f>SUM(P73:P78)</f>
        <v>17.109253094379998</v>
      </c>
      <c r="R73" s="14"/>
      <c r="S73" s="12"/>
    </row>
    <row r="74" spans="1:19" x14ac:dyDescent="0.25">
      <c r="A74" s="38"/>
      <c r="B74" s="82"/>
      <c r="C74" s="102"/>
      <c r="D74" s="95"/>
      <c r="E74" s="96"/>
      <c r="F74" s="100"/>
      <c r="G74" s="19"/>
      <c r="H74" s="19"/>
      <c r="I74" s="50"/>
      <c r="J74" s="53"/>
      <c r="K74" s="25"/>
      <c r="L74" s="25"/>
      <c r="M74" s="19"/>
      <c r="N74" s="19"/>
      <c r="O74" s="22"/>
      <c r="P74" s="28"/>
      <c r="Q74" s="37"/>
      <c r="R74" s="14"/>
      <c r="S74" s="12"/>
    </row>
    <row r="75" spans="1:19" ht="27.75" customHeight="1" x14ac:dyDescent="0.25">
      <c r="A75" s="38"/>
      <c r="B75" s="82"/>
      <c r="C75" s="102"/>
      <c r="D75" s="97"/>
      <c r="E75" s="98"/>
      <c r="F75" s="101"/>
      <c r="G75" s="20"/>
      <c r="H75" s="20"/>
      <c r="I75" s="51"/>
      <c r="J75" s="54"/>
      <c r="K75" s="25"/>
      <c r="L75" s="25"/>
      <c r="M75" s="19"/>
      <c r="N75" s="19"/>
      <c r="O75" s="22"/>
      <c r="P75" s="28"/>
      <c r="Q75" s="37"/>
      <c r="R75" s="14"/>
      <c r="S75" s="12"/>
    </row>
    <row r="76" spans="1:19" x14ac:dyDescent="0.25">
      <c r="A76" s="38"/>
      <c r="B76" s="82"/>
      <c r="C76" s="102"/>
      <c r="D76" s="93" t="s">
        <v>82</v>
      </c>
      <c r="E76" s="94"/>
      <c r="F76" s="99"/>
      <c r="G76" s="18">
        <v>0</v>
      </c>
      <c r="H76" s="18">
        <f>G76</f>
        <v>0</v>
      </c>
      <c r="I76" s="49">
        <v>0</v>
      </c>
      <c r="J76" s="52">
        <f>G76*I76</f>
        <v>0</v>
      </c>
      <c r="K76" s="25"/>
      <c r="L76" s="25"/>
      <c r="M76" s="19"/>
      <c r="N76" s="19"/>
      <c r="O76" s="22"/>
      <c r="P76" s="28"/>
      <c r="Q76" s="37"/>
      <c r="R76" s="14"/>
      <c r="S76" s="12"/>
    </row>
    <row r="77" spans="1:19" x14ac:dyDescent="0.25">
      <c r="A77" s="38"/>
      <c r="B77" s="82"/>
      <c r="C77" s="102"/>
      <c r="D77" s="95"/>
      <c r="E77" s="96"/>
      <c r="F77" s="100"/>
      <c r="G77" s="19"/>
      <c r="H77" s="19"/>
      <c r="I77" s="50"/>
      <c r="J77" s="53"/>
      <c r="K77" s="25"/>
      <c r="L77" s="25"/>
      <c r="M77" s="19"/>
      <c r="N77" s="19"/>
      <c r="O77" s="22"/>
      <c r="P77" s="28"/>
      <c r="Q77" s="37"/>
      <c r="R77" s="14"/>
      <c r="S77" s="12"/>
    </row>
    <row r="78" spans="1:19" x14ac:dyDescent="0.25">
      <c r="A78" s="38"/>
      <c r="B78" s="82"/>
      <c r="C78" s="102"/>
      <c r="D78" s="97"/>
      <c r="E78" s="98"/>
      <c r="F78" s="101"/>
      <c r="G78" s="20"/>
      <c r="H78" s="20"/>
      <c r="I78" s="51"/>
      <c r="J78" s="54"/>
      <c r="K78" s="26"/>
      <c r="L78" s="26"/>
      <c r="M78" s="20"/>
      <c r="N78" s="20"/>
      <c r="O78" s="23"/>
      <c r="P78" s="29"/>
      <c r="Q78" s="37"/>
      <c r="R78" s="14"/>
      <c r="S78" s="12"/>
    </row>
    <row r="79" spans="1:19" x14ac:dyDescent="0.25">
      <c r="A79" s="38"/>
      <c r="B79" s="82"/>
      <c r="C79" s="67" t="s">
        <v>50</v>
      </c>
      <c r="D79" s="68" t="s">
        <v>51</v>
      </c>
      <c r="E79" s="70"/>
      <c r="F79" s="84"/>
      <c r="G79" s="18">
        <v>3048.4285</v>
      </c>
      <c r="H79" s="18">
        <f>G79</f>
        <v>3048.4285</v>
      </c>
      <c r="I79" s="49">
        <v>-4.1100000000000003</v>
      </c>
      <c r="J79" s="52">
        <f>G79*I79</f>
        <v>-12529.041135000001</v>
      </c>
      <c r="K79" s="24">
        <f>SUM(J79:J84)</f>
        <v>-12529.041135000001</v>
      </c>
      <c r="L79" s="24">
        <f>K79*7</f>
        <v>-87703.287945000004</v>
      </c>
      <c r="M79" s="18">
        <f>K79*30</f>
        <v>-375871.23405000003</v>
      </c>
      <c r="N79" s="18">
        <f>K79*365</f>
        <v>-4573100.0142750004</v>
      </c>
      <c r="O79" s="21">
        <f>N79/1000</f>
        <v>-4573.1000142750008</v>
      </c>
      <c r="P79" s="27">
        <f>N79/1000000</f>
        <v>-4.573100014275</v>
      </c>
      <c r="Q79" s="32">
        <f>SUM(P79:P84)</f>
        <v>-4.573100014275</v>
      </c>
      <c r="R79" s="14"/>
      <c r="S79" s="12"/>
    </row>
    <row r="80" spans="1:19" x14ac:dyDescent="0.25">
      <c r="A80" s="38"/>
      <c r="B80" s="82"/>
      <c r="C80" s="67"/>
      <c r="D80" s="71"/>
      <c r="E80" s="73"/>
      <c r="F80" s="85"/>
      <c r="G80" s="19"/>
      <c r="H80" s="19"/>
      <c r="I80" s="50"/>
      <c r="J80" s="53"/>
      <c r="K80" s="25"/>
      <c r="L80" s="25"/>
      <c r="M80" s="19"/>
      <c r="N80" s="19"/>
      <c r="O80" s="22"/>
      <c r="P80" s="28"/>
      <c r="Q80" s="33"/>
      <c r="R80" s="14"/>
      <c r="S80" s="12"/>
    </row>
    <row r="81" spans="1:19" x14ac:dyDescent="0.25">
      <c r="A81" s="38"/>
      <c r="B81" s="82"/>
      <c r="C81" s="67"/>
      <c r="D81" s="74"/>
      <c r="E81" s="76"/>
      <c r="F81" s="86"/>
      <c r="G81" s="20"/>
      <c r="H81" s="20"/>
      <c r="I81" s="51"/>
      <c r="J81" s="54"/>
      <c r="K81" s="25"/>
      <c r="L81" s="25"/>
      <c r="M81" s="19"/>
      <c r="N81" s="19"/>
      <c r="O81" s="22"/>
      <c r="P81" s="28"/>
      <c r="Q81" s="33"/>
      <c r="R81" s="14"/>
      <c r="S81" s="12"/>
    </row>
    <row r="82" spans="1:19" x14ac:dyDescent="0.25">
      <c r="A82" s="38"/>
      <c r="B82" s="82"/>
      <c r="C82" s="67"/>
      <c r="D82" s="68" t="s">
        <v>52</v>
      </c>
      <c r="E82" s="70"/>
      <c r="F82" s="84"/>
      <c r="G82" s="18">
        <v>0</v>
      </c>
      <c r="H82" s="18">
        <f>G82</f>
        <v>0</v>
      </c>
      <c r="I82" s="49">
        <v>0</v>
      </c>
      <c r="J82" s="52">
        <f>G82*I82</f>
        <v>0</v>
      </c>
      <c r="K82" s="25"/>
      <c r="L82" s="25"/>
      <c r="M82" s="19"/>
      <c r="N82" s="19"/>
      <c r="O82" s="22"/>
      <c r="P82" s="28"/>
      <c r="Q82" s="33"/>
      <c r="R82" s="14"/>
      <c r="S82" s="12"/>
    </row>
    <row r="83" spans="1:19" x14ac:dyDescent="0.25">
      <c r="A83" s="38"/>
      <c r="B83" s="82"/>
      <c r="C83" s="67"/>
      <c r="D83" s="71"/>
      <c r="E83" s="73"/>
      <c r="F83" s="85"/>
      <c r="G83" s="19"/>
      <c r="H83" s="19"/>
      <c r="I83" s="50"/>
      <c r="J83" s="53"/>
      <c r="K83" s="25"/>
      <c r="L83" s="25"/>
      <c r="M83" s="19"/>
      <c r="N83" s="19"/>
      <c r="O83" s="22"/>
      <c r="P83" s="28"/>
      <c r="Q83" s="33"/>
      <c r="R83" s="14"/>
      <c r="S83" s="12"/>
    </row>
    <row r="84" spans="1:19" x14ac:dyDescent="0.25">
      <c r="A84" s="38"/>
      <c r="B84" s="82"/>
      <c r="C84" s="67"/>
      <c r="D84" s="74"/>
      <c r="E84" s="76"/>
      <c r="F84" s="86"/>
      <c r="G84" s="20"/>
      <c r="H84" s="20"/>
      <c r="I84" s="51"/>
      <c r="J84" s="54"/>
      <c r="K84" s="26"/>
      <c r="L84" s="26"/>
      <c r="M84" s="20"/>
      <c r="N84" s="20"/>
      <c r="O84" s="23"/>
      <c r="P84" s="29"/>
      <c r="Q84" s="33"/>
      <c r="R84" s="14"/>
      <c r="S84" s="12"/>
    </row>
    <row r="85" spans="1:19" x14ac:dyDescent="0.25">
      <c r="A85" s="38"/>
      <c r="B85" s="82"/>
      <c r="C85" s="57" t="s">
        <v>53</v>
      </c>
      <c r="D85" s="58" t="s">
        <v>54</v>
      </c>
      <c r="E85" s="60"/>
      <c r="F85" s="87"/>
      <c r="G85" s="18">
        <v>0</v>
      </c>
      <c r="H85" s="18">
        <f>G85</f>
        <v>0</v>
      </c>
      <c r="I85" s="49">
        <v>0</v>
      </c>
      <c r="J85" s="52">
        <f>G85*I85</f>
        <v>0</v>
      </c>
      <c r="K85" s="24">
        <f>SUM(J85:J90)</f>
        <v>0</v>
      </c>
      <c r="L85" s="24">
        <f>K85*7</f>
        <v>0</v>
      </c>
      <c r="M85" s="18">
        <f>K85*30</f>
        <v>0</v>
      </c>
      <c r="N85" s="18">
        <f>K85*365</f>
        <v>0</v>
      </c>
      <c r="O85" s="21">
        <f>N85/1000</f>
        <v>0</v>
      </c>
      <c r="P85" s="27">
        <f>N85/1000000</f>
        <v>0</v>
      </c>
      <c r="Q85" s="30">
        <f>SUM(P85:P90)</f>
        <v>0</v>
      </c>
      <c r="R85" s="14"/>
      <c r="S85" s="12"/>
    </row>
    <row r="86" spans="1:19" x14ac:dyDescent="0.25">
      <c r="A86" s="38"/>
      <c r="B86" s="82"/>
      <c r="C86" s="57"/>
      <c r="D86" s="61"/>
      <c r="E86" s="63"/>
      <c r="F86" s="88"/>
      <c r="G86" s="19"/>
      <c r="H86" s="19"/>
      <c r="I86" s="50"/>
      <c r="J86" s="53"/>
      <c r="K86" s="25"/>
      <c r="L86" s="25"/>
      <c r="M86" s="19"/>
      <c r="N86" s="19"/>
      <c r="O86" s="22"/>
      <c r="P86" s="28"/>
      <c r="Q86" s="31"/>
      <c r="R86" s="14"/>
      <c r="S86" s="12"/>
    </row>
    <row r="87" spans="1:19" x14ac:dyDescent="0.25">
      <c r="A87" s="38"/>
      <c r="B87" s="82"/>
      <c r="C87" s="57"/>
      <c r="D87" s="64"/>
      <c r="E87" s="66"/>
      <c r="F87" s="89"/>
      <c r="G87" s="20"/>
      <c r="H87" s="20"/>
      <c r="I87" s="51"/>
      <c r="J87" s="54"/>
      <c r="K87" s="25"/>
      <c r="L87" s="25"/>
      <c r="M87" s="19"/>
      <c r="N87" s="19"/>
      <c r="O87" s="22"/>
      <c r="P87" s="28"/>
      <c r="Q87" s="31"/>
      <c r="R87" s="14"/>
      <c r="S87" s="12"/>
    </row>
    <row r="88" spans="1:19" x14ac:dyDescent="0.25">
      <c r="A88" s="38"/>
      <c r="B88" s="82"/>
      <c r="C88" s="57"/>
      <c r="D88" s="58" t="s">
        <v>55</v>
      </c>
      <c r="E88" s="60"/>
      <c r="F88" s="87"/>
      <c r="G88" s="18">
        <v>0</v>
      </c>
      <c r="H88" s="18">
        <f>G88</f>
        <v>0</v>
      </c>
      <c r="I88" s="49">
        <v>0</v>
      </c>
      <c r="J88" s="52">
        <f>G88*I88</f>
        <v>0</v>
      </c>
      <c r="K88" s="25"/>
      <c r="L88" s="25"/>
      <c r="M88" s="19"/>
      <c r="N88" s="19"/>
      <c r="O88" s="22"/>
      <c r="P88" s="28"/>
      <c r="Q88" s="31"/>
      <c r="R88" s="14"/>
      <c r="S88" s="12"/>
    </row>
    <row r="89" spans="1:19" x14ac:dyDescent="0.25">
      <c r="A89" s="38"/>
      <c r="B89" s="82"/>
      <c r="C89" s="57"/>
      <c r="D89" s="61"/>
      <c r="E89" s="63"/>
      <c r="F89" s="88"/>
      <c r="G89" s="19"/>
      <c r="H89" s="19"/>
      <c r="I89" s="50"/>
      <c r="J89" s="53"/>
      <c r="K89" s="25"/>
      <c r="L89" s="25"/>
      <c r="M89" s="19"/>
      <c r="N89" s="19"/>
      <c r="O89" s="22"/>
      <c r="P89" s="28"/>
      <c r="Q89" s="31"/>
      <c r="R89" s="14"/>
      <c r="S89" s="12"/>
    </row>
    <row r="90" spans="1:19" x14ac:dyDescent="0.25">
      <c r="A90" s="38"/>
      <c r="B90" s="82"/>
      <c r="C90" s="57"/>
      <c r="D90" s="64"/>
      <c r="E90" s="66"/>
      <c r="F90" s="89"/>
      <c r="G90" s="20"/>
      <c r="H90" s="20"/>
      <c r="I90" s="51"/>
      <c r="J90" s="54"/>
      <c r="K90" s="26"/>
      <c r="L90" s="26"/>
      <c r="M90" s="20"/>
      <c r="N90" s="20"/>
      <c r="O90" s="23"/>
      <c r="P90" s="29"/>
      <c r="Q90" s="31"/>
      <c r="R90" s="14"/>
      <c r="S90" s="12"/>
    </row>
    <row r="91" spans="1:19" x14ac:dyDescent="0.25">
      <c r="A91" s="38"/>
      <c r="B91" s="82"/>
      <c r="C91" s="77" t="s">
        <v>56</v>
      </c>
      <c r="D91" s="40" t="s">
        <v>57</v>
      </c>
      <c r="E91" s="42"/>
      <c r="F91" s="78"/>
      <c r="G91" s="18">
        <v>5961.3440000000001</v>
      </c>
      <c r="H91" s="18">
        <f>G91</f>
        <v>5961.3440000000001</v>
      </c>
      <c r="I91" s="49">
        <v>114.5</v>
      </c>
      <c r="J91" s="52">
        <f>G91*I91</f>
        <v>682573.88800000004</v>
      </c>
      <c r="K91" s="24">
        <f>SUM(J91:J96)</f>
        <v>682573.88800000004</v>
      </c>
      <c r="L91" s="24">
        <f>K91*7</f>
        <v>4778017.216</v>
      </c>
      <c r="M91" s="18">
        <f>K91*30</f>
        <v>20477216.640000001</v>
      </c>
      <c r="N91" s="18">
        <f>K91*365</f>
        <v>249139469.12</v>
      </c>
      <c r="O91" s="21">
        <f>N91/1000</f>
        <v>249139.46911999999</v>
      </c>
      <c r="P91" s="27">
        <f>N91/1000000</f>
        <v>249.13946912</v>
      </c>
      <c r="Q91" s="34">
        <f>SUM(P91:P96)</f>
        <v>249.13946912</v>
      </c>
      <c r="R91" s="14"/>
      <c r="S91" s="12"/>
    </row>
    <row r="92" spans="1:19" x14ac:dyDescent="0.25">
      <c r="A92" s="38"/>
      <c r="B92" s="82"/>
      <c r="C92" s="77"/>
      <c r="D92" s="43"/>
      <c r="E92" s="45"/>
      <c r="F92" s="79"/>
      <c r="G92" s="19"/>
      <c r="H92" s="19"/>
      <c r="I92" s="50"/>
      <c r="J92" s="53"/>
      <c r="K92" s="25"/>
      <c r="L92" s="25"/>
      <c r="M92" s="19"/>
      <c r="N92" s="19"/>
      <c r="O92" s="22"/>
      <c r="P92" s="28"/>
      <c r="Q92" s="35"/>
      <c r="R92" s="14"/>
      <c r="S92" s="12"/>
    </row>
    <row r="93" spans="1:19" x14ac:dyDescent="0.25">
      <c r="A93" s="38"/>
      <c r="B93" s="82"/>
      <c r="C93" s="77"/>
      <c r="D93" s="46"/>
      <c r="E93" s="48"/>
      <c r="F93" s="80"/>
      <c r="G93" s="20"/>
      <c r="H93" s="20"/>
      <c r="I93" s="51"/>
      <c r="J93" s="54"/>
      <c r="K93" s="25"/>
      <c r="L93" s="25"/>
      <c r="M93" s="19"/>
      <c r="N93" s="19"/>
      <c r="O93" s="22"/>
      <c r="P93" s="28"/>
      <c r="Q93" s="35"/>
      <c r="R93" s="14"/>
      <c r="S93" s="12"/>
    </row>
    <row r="94" spans="1:19" x14ac:dyDescent="0.25">
      <c r="A94" s="38"/>
      <c r="B94" s="82"/>
      <c r="C94" s="77"/>
      <c r="D94" s="40" t="s">
        <v>58</v>
      </c>
      <c r="E94" s="42"/>
      <c r="F94" s="78"/>
      <c r="G94" s="18">
        <v>0</v>
      </c>
      <c r="H94" s="18">
        <f>G94</f>
        <v>0</v>
      </c>
      <c r="I94" s="49">
        <v>0</v>
      </c>
      <c r="J94" s="52">
        <f>G94*I94</f>
        <v>0</v>
      </c>
      <c r="K94" s="25"/>
      <c r="L94" s="25"/>
      <c r="M94" s="19"/>
      <c r="N94" s="19"/>
      <c r="O94" s="22"/>
      <c r="P94" s="28"/>
      <c r="Q94" s="35"/>
      <c r="R94" s="14"/>
      <c r="S94" s="12"/>
    </row>
    <row r="95" spans="1:19" x14ac:dyDescent="0.25">
      <c r="A95" s="38"/>
      <c r="B95" s="82"/>
      <c r="C95" s="77"/>
      <c r="D95" s="43"/>
      <c r="E95" s="45"/>
      <c r="F95" s="79"/>
      <c r="G95" s="19"/>
      <c r="H95" s="19"/>
      <c r="I95" s="50"/>
      <c r="J95" s="53"/>
      <c r="K95" s="25"/>
      <c r="L95" s="25"/>
      <c r="M95" s="19"/>
      <c r="N95" s="19"/>
      <c r="O95" s="22"/>
      <c r="P95" s="28"/>
      <c r="Q95" s="35"/>
      <c r="R95" s="14"/>
      <c r="S95" s="12"/>
    </row>
    <row r="96" spans="1:19" x14ac:dyDescent="0.25">
      <c r="A96" s="38"/>
      <c r="B96" s="82"/>
      <c r="C96" s="77"/>
      <c r="D96" s="46"/>
      <c r="E96" s="48"/>
      <c r="F96" s="80"/>
      <c r="G96" s="20"/>
      <c r="H96" s="20"/>
      <c r="I96" s="51"/>
      <c r="J96" s="54"/>
      <c r="K96" s="26"/>
      <c r="L96" s="26"/>
      <c r="M96" s="20"/>
      <c r="N96" s="20"/>
      <c r="O96" s="23"/>
      <c r="P96" s="29"/>
      <c r="Q96" s="35"/>
      <c r="R96" s="14"/>
      <c r="S96" s="12"/>
    </row>
    <row r="97" spans="1:19" x14ac:dyDescent="0.25">
      <c r="A97" s="38"/>
      <c r="B97" s="82"/>
      <c r="C97" s="67" t="s">
        <v>59</v>
      </c>
      <c r="D97" s="68" t="s">
        <v>60</v>
      </c>
      <c r="E97" s="70"/>
      <c r="F97" s="84"/>
      <c r="G97" s="18">
        <v>261.03451999999999</v>
      </c>
      <c r="H97" s="18">
        <f>G97</f>
        <v>261.03451999999999</v>
      </c>
      <c r="I97" s="49">
        <v>2.74</v>
      </c>
      <c r="J97" s="52">
        <f>G97*I97</f>
        <v>715.23458479999999</v>
      </c>
      <c r="K97" s="24">
        <f>SUM(J97:J102)</f>
        <v>715.23458479999999</v>
      </c>
      <c r="L97" s="24">
        <f>K97*7</f>
        <v>5006.6420935999995</v>
      </c>
      <c r="M97" s="18">
        <f>K97*30</f>
        <v>21457.037543999999</v>
      </c>
      <c r="N97" s="18">
        <f>K97*365</f>
        <v>261060.623452</v>
      </c>
      <c r="O97" s="21">
        <f>N97/1000</f>
        <v>261.06062345200002</v>
      </c>
      <c r="P97" s="27">
        <f>N97/1000000</f>
        <v>0.26106062345199998</v>
      </c>
      <c r="Q97" s="32">
        <f>SUM(P97:P102)</f>
        <v>0.26106062345199998</v>
      </c>
      <c r="R97" s="14"/>
      <c r="S97" s="12"/>
    </row>
    <row r="98" spans="1:19" x14ac:dyDescent="0.25">
      <c r="A98" s="38"/>
      <c r="B98" s="82"/>
      <c r="C98" s="67"/>
      <c r="D98" s="71"/>
      <c r="E98" s="73"/>
      <c r="F98" s="85"/>
      <c r="G98" s="19"/>
      <c r="H98" s="19"/>
      <c r="I98" s="50"/>
      <c r="J98" s="53"/>
      <c r="K98" s="25"/>
      <c r="L98" s="25"/>
      <c r="M98" s="19"/>
      <c r="N98" s="19"/>
      <c r="O98" s="22"/>
      <c r="P98" s="28"/>
      <c r="Q98" s="33"/>
      <c r="R98" s="14"/>
      <c r="S98" s="12"/>
    </row>
    <row r="99" spans="1:19" x14ac:dyDescent="0.25">
      <c r="A99" s="38"/>
      <c r="B99" s="82"/>
      <c r="C99" s="67"/>
      <c r="D99" s="74"/>
      <c r="E99" s="76"/>
      <c r="F99" s="86"/>
      <c r="G99" s="20"/>
      <c r="H99" s="20"/>
      <c r="I99" s="51"/>
      <c r="J99" s="54"/>
      <c r="K99" s="25"/>
      <c r="L99" s="25"/>
      <c r="M99" s="19"/>
      <c r="N99" s="19"/>
      <c r="O99" s="22"/>
      <c r="P99" s="28"/>
      <c r="Q99" s="33"/>
      <c r="R99" s="14"/>
      <c r="S99" s="12"/>
    </row>
    <row r="100" spans="1:19" x14ac:dyDescent="0.25">
      <c r="A100" s="38"/>
      <c r="B100" s="82"/>
      <c r="C100" s="67"/>
      <c r="D100" s="68" t="s">
        <v>83</v>
      </c>
      <c r="E100" s="70"/>
      <c r="F100" s="84"/>
      <c r="G100" s="18">
        <v>0</v>
      </c>
      <c r="H100" s="18">
        <f>G100</f>
        <v>0</v>
      </c>
      <c r="I100" s="49">
        <v>0</v>
      </c>
      <c r="J100" s="52">
        <f>G100*I100</f>
        <v>0</v>
      </c>
      <c r="K100" s="25"/>
      <c r="L100" s="25"/>
      <c r="M100" s="19"/>
      <c r="N100" s="19"/>
      <c r="O100" s="22"/>
      <c r="P100" s="28"/>
      <c r="Q100" s="33"/>
      <c r="R100" s="14"/>
      <c r="S100" s="12"/>
    </row>
    <row r="101" spans="1:19" x14ac:dyDescent="0.25">
      <c r="A101" s="38"/>
      <c r="B101" s="82"/>
      <c r="C101" s="67"/>
      <c r="D101" s="71"/>
      <c r="E101" s="73"/>
      <c r="F101" s="85"/>
      <c r="G101" s="19"/>
      <c r="H101" s="19"/>
      <c r="I101" s="50"/>
      <c r="J101" s="53"/>
      <c r="K101" s="25"/>
      <c r="L101" s="25"/>
      <c r="M101" s="19"/>
      <c r="N101" s="19"/>
      <c r="O101" s="22"/>
      <c r="P101" s="28"/>
      <c r="Q101" s="33"/>
      <c r="R101" s="14"/>
      <c r="S101" s="12"/>
    </row>
    <row r="102" spans="1:19" x14ac:dyDescent="0.25">
      <c r="A102" s="38"/>
      <c r="B102" s="83"/>
      <c r="C102" s="67"/>
      <c r="D102" s="74"/>
      <c r="E102" s="76"/>
      <c r="F102" s="86"/>
      <c r="G102" s="20"/>
      <c r="H102" s="20"/>
      <c r="I102" s="51"/>
      <c r="J102" s="54"/>
      <c r="K102" s="26"/>
      <c r="L102" s="26"/>
      <c r="M102" s="20"/>
      <c r="N102" s="20"/>
      <c r="O102" s="23"/>
      <c r="P102" s="29"/>
      <c r="Q102" s="33"/>
      <c r="R102" s="14"/>
      <c r="S102" s="12"/>
    </row>
    <row r="103" spans="1:19" ht="15" customHeight="1" x14ac:dyDescent="0.25">
      <c r="A103" s="38"/>
      <c r="B103" s="55" t="s">
        <v>61</v>
      </c>
      <c r="C103" s="77" t="s">
        <v>62</v>
      </c>
      <c r="D103" s="40" t="s">
        <v>63</v>
      </c>
      <c r="E103" s="42"/>
      <c r="F103" s="78"/>
      <c r="G103" s="18">
        <v>18</v>
      </c>
      <c r="H103" s="18">
        <f>G103</f>
        <v>18</v>
      </c>
      <c r="I103" s="49">
        <v>315.8</v>
      </c>
      <c r="J103" s="52">
        <f>G103*I103</f>
        <v>5684.4000000000005</v>
      </c>
      <c r="K103" s="24">
        <f>SUM(J103:J114)</f>
        <v>5684.4000000000005</v>
      </c>
      <c r="L103" s="24">
        <f>K103*7</f>
        <v>39790.800000000003</v>
      </c>
      <c r="M103" s="18">
        <f>K103*30</f>
        <v>170532.00000000003</v>
      </c>
      <c r="N103" s="18">
        <f>K103*365</f>
        <v>2074806.0000000002</v>
      </c>
      <c r="O103" s="21">
        <f>N103/1000</f>
        <v>2074.806</v>
      </c>
      <c r="P103" s="27">
        <f>N103/1000000</f>
        <v>2.0748060000000002</v>
      </c>
      <c r="Q103" s="34">
        <f>SUM(P103:P114)</f>
        <v>2.0748060000000002</v>
      </c>
      <c r="R103" s="17">
        <f>SUM(Q103:Q132)</f>
        <v>2.0748060000000002</v>
      </c>
      <c r="S103" s="12"/>
    </row>
    <row r="104" spans="1:19" x14ac:dyDescent="0.25">
      <c r="A104" s="38"/>
      <c r="B104" s="55"/>
      <c r="C104" s="77"/>
      <c r="D104" s="43"/>
      <c r="E104" s="45"/>
      <c r="F104" s="79"/>
      <c r="G104" s="19"/>
      <c r="H104" s="19"/>
      <c r="I104" s="50"/>
      <c r="J104" s="53"/>
      <c r="K104" s="25"/>
      <c r="L104" s="25"/>
      <c r="M104" s="19"/>
      <c r="N104" s="19"/>
      <c r="O104" s="22"/>
      <c r="P104" s="28"/>
      <c r="Q104" s="35"/>
      <c r="R104" s="17"/>
      <c r="S104" s="12"/>
    </row>
    <row r="105" spans="1:19" x14ac:dyDescent="0.25">
      <c r="A105" s="38"/>
      <c r="B105" s="55"/>
      <c r="C105" s="77"/>
      <c r="D105" s="46"/>
      <c r="E105" s="48"/>
      <c r="F105" s="80"/>
      <c r="G105" s="20"/>
      <c r="H105" s="20"/>
      <c r="I105" s="51"/>
      <c r="J105" s="54"/>
      <c r="K105" s="25"/>
      <c r="L105" s="25"/>
      <c r="M105" s="19"/>
      <c r="N105" s="19"/>
      <c r="O105" s="22"/>
      <c r="P105" s="28"/>
      <c r="Q105" s="35"/>
      <c r="R105" s="17"/>
      <c r="S105" s="12"/>
    </row>
    <row r="106" spans="1:19" x14ac:dyDescent="0.25">
      <c r="A106" s="38"/>
      <c r="B106" s="55"/>
      <c r="C106" s="77"/>
      <c r="D106" s="40" t="s">
        <v>64</v>
      </c>
      <c r="E106" s="42"/>
      <c r="F106" s="78"/>
      <c r="G106" s="18">
        <v>0</v>
      </c>
      <c r="H106" s="18">
        <f>G106</f>
        <v>0</v>
      </c>
      <c r="I106" s="49">
        <v>0</v>
      </c>
      <c r="J106" s="52">
        <f>G106*I106</f>
        <v>0</v>
      </c>
      <c r="K106" s="25"/>
      <c r="L106" s="25"/>
      <c r="M106" s="19"/>
      <c r="N106" s="19"/>
      <c r="O106" s="22"/>
      <c r="P106" s="28"/>
      <c r="Q106" s="35"/>
      <c r="R106" s="17"/>
      <c r="S106" s="12"/>
    </row>
    <row r="107" spans="1:19" x14ac:dyDescent="0.25">
      <c r="A107" s="38"/>
      <c r="B107" s="55"/>
      <c r="C107" s="77"/>
      <c r="D107" s="43"/>
      <c r="E107" s="45"/>
      <c r="F107" s="79"/>
      <c r="G107" s="19"/>
      <c r="H107" s="19"/>
      <c r="I107" s="50"/>
      <c r="J107" s="53"/>
      <c r="K107" s="25"/>
      <c r="L107" s="25"/>
      <c r="M107" s="19"/>
      <c r="N107" s="19"/>
      <c r="O107" s="22"/>
      <c r="P107" s="28"/>
      <c r="Q107" s="35"/>
      <c r="R107" s="17"/>
      <c r="S107" s="12"/>
    </row>
    <row r="108" spans="1:19" x14ac:dyDescent="0.25">
      <c r="A108" s="38"/>
      <c r="B108" s="55"/>
      <c r="C108" s="77"/>
      <c r="D108" s="46"/>
      <c r="E108" s="48"/>
      <c r="F108" s="80"/>
      <c r="G108" s="20"/>
      <c r="H108" s="20"/>
      <c r="I108" s="51"/>
      <c r="J108" s="54"/>
      <c r="K108" s="25"/>
      <c r="L108" s="25"/>
      <c r="M108" s="19"/>
      <c r="N108" s="19"/>
      <c r="O108" s="22"/>
      <c r="P108" s="28"/>
      <c r="Q108" s="35"/>
      <c r="R108" s="17"/>
      <c r="S108" s="12"/>
    </row>
    <row r="109" spans="1:19" x14ac:dyDescent="0.25">
      <c r="A109" s="38"/>
      <c r="B109" s="55"/>
      <c r="C109" s="77"/>
      <c r="D109" s="40" t="s">
        <v>65</v>
      </c>
      <c r="E109" s="42"/>
      <c r="F109" s="78"/>
      <c r="G109" s="18">
        <v>0</v>
      </c>
      <c r="H109" s="18">
        <f>G109</f>
        <v>0</v>
      </c>
      <c r="I109" s="49">
        <v>0</v>
      </c>
      <c r="J109" s="52">
        <f>G109*I109</f>
        <v>0</v>
      </c>
      <c r="K109" s="25"/>
      <c r="L109" s="25"/>
      <c r="M109" s="19"/>
      <c r="N109" s="19"/>
      <c r="O109" s="22"/>
      <c r="P109" s="28"/>
      <c r="Q109" s="35"/>
      <c r="R109" s="17"/>
      <c r="S109" s="12"/>
    </row>
    <row r="110" spans="1:19" x14ac:dyDescent="0.25">
      <c r="A110" s="38"/>
      <c r="B110" s="55"/>
      <c r="C110" s="77"/>
      <c r="D110" s="43"/>
      <c r="E110" s="45"/>
      <c r="F110" s="79"/>
      <c r="G110" s="19"/>
      <c r="H110" s="19"/>
      <c r="I110" s="50"/>
      <c r="J110" s="53"/>
      <c r="K110" s="25"/>
      <c r="L110" s="25"/>
      <c r="M110" s="19"/>
      <c r="N110" s="19"/>
      <c r="O110" s="22"/>
      <c r="P110" s="28"/>
      <c r="Q110" s="35"/>
      <c r="R110" s="17"/>
      <c r="S110" s="12"/>
    </row>
    <row r="111" spans="1:19" x14ac:dyDescent="0.25">
      <c r="A111" s="38"/>
      <c r="B111" s="55"/>
      <c r="C111" s="77"/>
      <c r="D111" s="46"/>
      <c r="E111" s="48"/>
      <c r="F111" s="80"/>
      <c r="G111" s="20"/>
      <c r="H111" s="20"/>
      <c r="I111" s="51"/>
      <c r="J111" s="54"/>
      <c r="K111" s="25"/>
      <c r="L111" s="25"/>
      <c r="M111" s="19"/>
      <c r="N111" s="19"/>
      <c r="O111" s="22"/>
      <c r="P111" s="28"/>
      <c r="Q111" s="35"/>
      <c r="R111" s="17"/>
      <c r="S111" s="12"/>
    </row>
    <row r="112" spans="1:19" x14ac:dyDescent="0.25">
      <c r="A112" s="38"/>
      <c r="B112" s="55"/>
      <c r="C112" s="77"/>
      <c r="D112" s="40" t="s">
        <v>66</v>
      </c>
      <c r="E112" s="42"/>
      <c r="F112" s="78"/>
      <c r="G112" s="18">
        <v>0</v>
      </c>
      <c r="H112" s="18">
        <f>G112</f>
        <v>0</v>
      </c>
      <c r="I112" s="49">
        <v>0</v>
      </c>
      <c r="J112" s="52">
        <f>G112*I112</f>
        <v>0</v>
      </c>
      <c r="K112" s="25"/>
      <c r="L112" s="25"/>
      <c r="M112" s="19"/>
      <c r="N112" s="19"/>
      <c r="O112" s="22"/>
      <c r="P112" s="28"/>
      <c r="Q112" s="35"/>
      <c r="R112" s="17"/>
      <c r="S112" s="12"/>
    </row>
    <row r="113" spans="1:19" x14ac:dyDescent="0.25">
      <c r="A113" s="38"/>
      <c r="B113" s="55"/>
      <c r="C113" s="77"/>
      <c r="D113" s="43"/>
      <c r="E113" s="45"/>
      <c r="F113" s="79"/>
      <c r="G113" s="19"/>
      <c r="H113" s="19"/>
      <c r="I113" s="50"/>
      <c r="J113" s="53"/>
      <c r="K113" s="25"/>
      <c r="L113" s="25"/>
      <c r="M113" s="19"/>
      <c r="N113" s="19"/>
      <c r="O113" s="22"/>
      <c r="P113" s="28"/>
      <c r="Q113" s="35"/>
      <c r="R113" s="17"/>
      <c r="S113" s="12"/>
    </row>
    <row r="114" spans="1:19" x14ac:dyDescent="0.25">
      <c r="A114" s="38"/>
      <c r="B114" s="55"/>
      <c r="C114" s="77"/>
      <c r="D114" s="46"/>
      <c r="E114" s="48"/>
      <c r="F114" s="80"/>
      <c r="G114" s="20"/>
      <c r="H114" s="20"/>
      <c r="I114" s="51"/>
      <c r="J114" s="54"/>
      <c r="K114" s="26"/>
      <c r="L114" s="26"/>
      <c r="M114" s="20"/>
      <c r="N114" s="20"/>
      <c r="O114" s="23"/>
      <c r="P114" s="29"/>
      <c r="Q114" s="35"/>
      <c r="R114" s="17"/>
      <c r="S114" s="12"/>
    </row>
    <row r="115" spans="1:19" x14ac:dyDescent="0.25">
      <c r="A115" s="38"/>
      <c r="B115" s="55"/>
      <c r="C115" s="57" t="s">
        <v>67</v>
      </c>
      <c r="D115" s="58"/>
      <c r="E115" s="59"/>
      <c r="F115" s="60"/>
      <c r="G115" s="18">
        <v>0</v>
      </c>
      <c r="H115" s="18">
        <f>G115</f>
        <v>0</v>
      </c>
      <c r="I115" s="49">
        <v>0</v>
      </c>
      <c r="J115" s="52">
        <f>G115*I115</f>
        <v>0</v>
      </c>
      <c r="K115" s="24">
        <f>J115</f>
        <v>0</v>
      </c>
      <c r="L115" s="24">
        <f>K115*7</f>
        <v>0</v>
      </c>
      <c r="M115" s="18">
        <f>K115*30</f>
        <v>0</v>
      </c>
      <c r="N115" s="18">
        <f>K115*365</f>
        <v>0</v>
      </c>
      <c r="O115" s="21">
        <f>N115/1000</f>
        <v>0</v>
      </c>
      <c r="P115" s="27">
        <f>N115/1000000</f>
        <v>0</v>
      </c>
      <c r="Q115" s="30">
        <f>SUM(P115)</f>
        <v>0</v>
      </c>
      <c r="R115" s="17"/>
      <c r="S115" s="12"/>
    </row>
    <row r="116" spans="1:19" x14ac:dyDescent="0.25">
      <c r="A116" s="38"/>
      <c r="B116" s="55"/>
      <c r="C116" s="57"/>
      <c r="D116" s="61"/>
      <c r="E116" s="62"/>
      <c r="F116" s="63"/>
      <c r="G116" s="19"/>
      <c r="H116" s="19"/>
      <c r="I116" s="50"/>
      <c r="J116" s="53"/>
      <c r="K116" s="25"/>
      <c r="L116" s="25"/>
      <c r="M116" s="19"/>
      <c r="N116" s="19"/>
      <c r="O116" s="22"/>
      <c r="P116" s="28"/>
      <c r="Q116" s="31"/>
      <c r="R116" s="17"/>
      <c r="S116" s="12"/>
    </row>
    <row r="117" spans="1:19" x14ac:dyDescent="0.25">
      <c r="A117" s="38"/>
      <c r="B117" s="55"/>
      <c r="C117" s="57"/>
      <c r="D117" s="64"/>
      <c r="E117" s="65"/>
      <c r="F117" s="66"/>
      <c r="G117" s="20"/>
      <c r="H117" s="20"/>
      <c r="I117" s="51"/>
      <c r="J117" s="54"/>
      <c r="K117" s="26"/>
      <c r="L117" s="26"/>
      <c r="M117" s="20"/>
      <c r="N117" s="20"/>
      <c r="O117" s="23"/>
      <c r="P117" s="29"/>
      <c r="Q117" s="31"/>
      <c r="R117" s="17"/>
      <c r="S117" s="12"/>
    </row>
    <row r="118" spans="1:19" x14ac:dyDescent="0.25">
      <c r="A118" s="38"/>
      <c r="B118" s="55"/>
      <c r="C118" s="67" t="s">
        <v>68</v>
      </c>
      <c r="D118" s="68"/>
      <c r="E118" s="69"/>
      <c r="F118" s="70"/>
      <c r="G118" s="18">
        <v>0</v>
      </c>
      <c r="H118" s="18">
        <f>G118</f>
        <v>0</v>
      </c>
      <c r="I118" s="49">
        <v>0</v>
      </c>
      <c r="J118" s="52">
        <f>G118*I118</f>
        <v>0</v>
      </c>
      <c r="K118" s="24">
        <f>J118</f>
        <v>0</v>
      </c>
      <c r="L118" s="24">
        <f>K118*7</f>
        <v>0</v>
      </c>
      <c r="M118" s="18">
        <f>K118*30</f>
        <v>0</v>
      </c>
      <c r="N118" s="18">
        <f>K118*365</f>
        <v>0</v>
      </c>
      <c r="O118" s="21">
        <f>N118/1000</f>
        <v>0</v>
      </c>
      <c r="P118" s="27">
        <f>N118/1000000</f>
        <v>0</v>
      </c>
      <c r="Q118" s="32">
        <f>SUM(P118)</f>
        <v>0</v>
      </c>
      <c r="R118" s="17"/>
      <c r="S118" s="12"/>
    </row>
    <row r="119" spans="1:19" x14ac:dyDescent="0.25">
      <c r="A119" s="38"/>
      <c r="B119" s="55"/>
      <c r="C119" s="67"/>
      <c r="D119" s="71"/>
      <c r="E119" s="72"/>
      <c r="F119" s="73"/>
      <c r="G119" s="19"/>
      <c r="H119" s="19"/>
      <c r="I119" s="50"/>
      <c r="J119" s="53"/>
      <c r="K119" s="25"/>
      <c r="L119" s="25"/>
      <c r="M119" s="19"/>
      <c r="N119" s="19"/>
      <c r="O119" s="22"/>
      <c r="P119" s="28"/>
      <c r="Q119" s="33"/>
      <c r="R119" s="17"/>
      <c r="S119" s="12"/>
    </row>
    <row r="120" spans="1:19" x14ac:dyDescent="0.25">
      <c r="A120" s="38"/>
      <c r="B120" s="55"/>
      <c r="C120" s="67"/>
      <c r="D120" s="74"/>
      <c r="E120" s="75"/>
      <c r="F120" s="76"/>
      <c r="G120" s="20"/>
      <c r="H120" s="20"/>
      <c r="I120" s="51"/>
      <c r="J120" s="54"/>
      <c r="K120" s="26"/>
      <c r="L120" s="26"/>
      <c r="M120" s="20"/>
      <c r="N120" s="20"/>
      <c r="O120" s="23"/>
      <c r="P120" s="29"/>
      <c r="Q120" s="33"/>
      <c r="R120" s="17"/>
      <c r="S120" s="12"/>
    </row>
    <row r="121" spans="1:19" x14ac:dyDescent="0.25">
      <c r="A121" s="38"/>
      <c r="B121" s="55"/>
      <c r="C121" s="77" t="s">
        <v>69</v>
      </c>
      <c r="D121" s="40"/>
      <c r="E121" s="41"/>
      <c r="F121" s="42"/>
      <c r="G121" s="18">
        <v>0</v>
      </c>
      <c r="H121" s="18">
        <f>G121</f>
        <v>0</v>
      </c>
      <c r="I121" s="49">
        <v>0</v>
      </c>
      <c r="J121" s="52">
        <f>G121*I121</f>
        <v>0</v>
      </c>
      <c r="K121" s="24">
        <f>J121</f>
        <v>0</v>
      </c>
      <c r="L121" s="24">
        <f>K121*7</f>
        <v>0</v>
      </c>
      <c r="M121" s="18">
        <f>K121*30</f>
        <v>0</v>
      </c>
      <c r="N121" s="18">
        <f>K121*365</f>
        <v>0</v>
      </c>
      <c r="O121" s="21">
        <f>N121/1000</f>
        <v>0</v>
      </c>
      <c r="P121" s="27">
        <f>N121/1000000</f>
        <v>0</v>
      </c>
      <c r="Q121" s="34">
        <f>SUM(P121)</f>
        <v>0</v>
      </c>
      <c r="R121" s="17"/>
      <c r="S121" s="12"/>
    </row>
    <row r="122" spans="1:19" x14ac:dyDescent="0.25">
      <c r="A122" s="38"/>
      <c r="B122" s="55"/>
      <c r="C122" s="77"/>
      <c r="D122" s="43"/>
      <c r="E122" s="44"/>
      <c r="F122" s="45"/>
      <c r="G122" s="19"/>
      <c r="H122" s="19"/>
      <c r="I122" s="50"/>
      <c r="J122" s="53"/>
      <c r="K122" s="25"/>
      <c r="L122" s="25"/>
      <c r="M122" s="19"/>
      <c r="N122" s="19"/>
      <c r="O122" s="22"/>
      <c r="P122" s="28"/>
      <c r="Q122" s="35"/>
      <c r="R122" s="17"/>
      <c r="S122" s="12"/>
    </row>
    <row r="123" spans="1:19" x14ac:dyDescent="0.25">
      <c r="A123" s="38"/>
      <c r="B123" s="55"/>
      <c r="C123" s="77"/>
      <c r="D123" s="46"/>
      <c r="E123" s="47"/>
      <c r="F123" s="48"/>
      <c r="G123" s="20"/>
      <c r="H123" s="20"/>
      <c r="I123" s="51"/>
      <c r="J123" s="54"/>
      <c r="K123" s="26"/>
      <c r="L123" s="26"/>
      <c r="M123" s="20"/>
      <c r="N123" s="20"/>
      <c r="O123" s="23"/>
      <c r="P123" s="29"/>
      <c r="Q123" s="35"/>
      <c r="R123" s="17"/>
      <c r="S123" s="12"/>
    </row>
    <row r="124" spans="1:19" x14ac:dyDescent="0.25">
      <c r="A124" s="38"/>
      <c r="B124" s="55"/>
      <c r="C124" s="57" t="s">
        <v>70</v>
      </c>
      <c r="D124" s="58"/>
      <c r="E124" s="59"/>
      <c r="F124" s="60"/>
      <c r="G124" s="18">
        <v>0</v>
      </c>
      <c r="H124" s="18">
        <f>G124</f>
        <v>0</v>
      </c>
      <c r="I124" s="49">
        <v>0</v>
      </c>
      <c r="J124" s="52">
        <f>G124*I124</f>
        <v>0</v>
      </c>
      <c r="K124" s="24">
        <f>J124</f>
        <v>0</v>
      </c>
      <c r="L124" s="24">
        <f>K124*7</f>
        <v>0</v>
      </c>
      <c r="M124" s="18">
        <f>K124*30</f>
        <v>0</v>
      </c>
      <c r="N124" s="18">
        <f>K124*365</f>
        <v>0</v>
      </c>
      <c r="O124" s="21">
        <f>N124/1000</f>
        <v>0</v>
      </c>
      <c r="P124" s="27">
        <f>N124/1000000</f>
        <v>0</v>
      </c>
      <c r="Q124" s="30">
        <f>SUM(P124)</f>
        <v>0</v>
      </c>
      <c r="R124" s="17"/>
      <c r="S124" s="12"/>
    </row>
    <row r="125" spans="1:19" x14ac:dyDescent="0.25">
      <c r="A125" s="38"/>
      <c r="B125" s="55"/>
      <c r="C125" s="57"/>
      <c r="D125" s="61"/>
      <c r="E125" s="62"/>
      <c r="F125" s="63"/>
      <c r="G125" s="19"/>
      <c r="H125" s="19"/>
      <c r="I125" s="50"/>
      <c r="J125" s="53"/>
      <c r="K125" s="25"/>
      <c r="L125" s="25"/>
      <c r="M125" s="19"/>
      <c r="N125" s="19"/>
      <c r="O125" s="22"/>
      <c r="P125" s="28"/>
      <c r="Q125" s="31"/>
      <c r="R125" s="17"/>
      <c r="S125" s="12"/>
    </row>
    <row r="126" spans="1:19" x14ac:dyDescent="0.25">
      <c r="A126" s="38"/>
      <c r="B126" s="55"/>
      <c r="C126" s="57"/>
      <c r="D126" s="64"/>
      <c r="E126" s="65"/>
      <c r="F126" s="66"/>
      <c r="G126" s="20"/>
      <c r="H126" s="20"/>
      <c r="I126" s="51"/>
      <c r="J126" s="54"/>
      <c r="K126" s="26"/>
      <c r="L126" s="26"/>
      <c r="M126" s="20"/>
      <c r="N126" s="20"/>
      <c r="O126" s="23"/>
      <c r="P126" s="29"/>
      <c r="Q126" s="31"/>
      <c r="R126" s="17"/>
      <c r="S126" s="12"/>
    </row>
    <row r="127" spans="1:19" x14ac:dyDescent="0.25">
      <c r="A127" s="38"/>
      <c r="B127" s="55"/>
      <c r="C127" s="67" t="s">
        <v>71</v>
      </c>
      <c r="D127" s="68"/>
      <c r="E127" s="69"/>
      <c r="F127" s="70"/>
      <c r="G127" s="18">
        <v>0</v>
      </c>
      <c r="H127" s="18">
        <f>G127</f>
        <v>0</v>
      </c>
      <c r="I127" s="49">
        <v>0</v>
      </c>
      <c r="J127" s="52">
        <f>G127*I127</f>
        <v>0</v>
      </c>
      <c r="K127" s="24">
        <f>J127</f>
        <v>0</v>
      </c>
      <c r="L127" s="24">
        <f>K127*7</f>
        <v>0</v>
      </c>
      <c r="M127" s="18">
        <f>K127*30</f>
        <v>0</v>
      </c>
      <c r="N127" s="18">
        <f>K127*365</f>
        <v>0</v>
      </c>
      <c r="O127" s="21">
        <f>N127/1000</f>
        <v>0</v>
      </c>
      <c r="P127" s="27">
        <f>N127/1000000</f>
        <v>0</v>
      </c>
      <c r="Q127" s="32">
        <f>SUM(P127)</f>
        <v>0</v>
      </c>
      <c r="R127" s="17"/>
      <c r="S127" s="12"/>
    </row>
    <row r="128" spans="1:19" x14ac:dyDescent="0.25">
      <c r="A128" s="38"/>
      <c r="B128" s="55"/>
      <c r="C128" s="67"/>
      <c r="D128" s="71"/>
      <c r="E128" s="72"/>
      <c r="F128" s="73"/>
      <c r="G128" s="19"/>
      <c r="H128" s="19"/>
      <c r="I128" s="50"/>
      <c r="J128" s="53"/>
      <c r="K128" s="25"/>
      <c r="L128" s="25"/>
      <c r="M128" s="19"/>
      <c r="N128" s="19"/>
      <c r="O128" s="22"/>
      <c r="P128" s="28"/>
      <c r="Q128" s="33"/>
      <c r="R128" s="17"/>
      <c r="S128" s="12"/>
    </row>
    <row r="129" spans="1:19" x14ac:dyDescent="0.25">
      <c r="A129" s="38"/>
      <c r="B129" s="55"/>
      <c r="C129" s="67"/>
      <c r="D129" s="74"/>
      <c r="E129" s="75"/>
      <c r="F129" s="76"/>
      <c r="G129" s="20"/>
      <c r="H129" s="20"/>
      <c r="I129" s="51"/>
      <c r="J129" s="54"/>
      <c r="K129" s="26"/>
      <c r="L129" s="26"/>
      <c r="M129" s="20"/>
      <c r="N129" s="20"/>
      <c r="O129" s="23"/>
      <c r="P129" s="29"/>
      <c r="Q129" s="33"/>
      <c r="R129" s="17"/>
      <c r="S129" s="12"/>
    </row>
    <row r="130" spans="1:19" x14ac:dyDescent="0.25">
      <c r="A130" s="38"/>
      <c r="B130" s="55"/>
      <c r="C130" s="57" t="s">
        <v>72</v>
      </c>
      <c r="D130" s="58"/>
      <c r="E130" s="59"/>
      <c r="F130" s="60"/>
      <c r="G130" s="18">
        <v>0</v>
      </c>
      <c r="H130" s="18">
        <f>G130</f>
        <v>0</v>
      </c>
      <c r="I130" s="49">
        <v>0</v>
      </c>
      <c r="J130" s="52">
        <f>G130*I130</f>
        <v>0</v>
      </c>
      <c r="K130" s="24">
        <f>J130</f>
        <v>0</v>
      </c>
      <c r="L130" s="24">
        <f>K130*7</f>
        <v>0</v>
      </c>
      <c r="M130" s="18">
        <f>K130*30</f>
        <v>0</v>
      </c>
      <c r="N130" s="18">
        <f>K130*365</f>
        <v>0</v>
      </c>
      <c r="O130" s="21">
        <f>N130/1000</f>
        <v>0</v>
      </c>
      <c r="P130" s="27">
        <f>N130/1000000</f>
        <v>0</v>
      </c>
      <c r="Q130" s="30">
        <f>SUM(P130)</f>
        <v>0</v>
      </c>
      <c r="R130" s="17"/>
      <c r="S130" s="12"/>
    </row>
    <row r="131" spans="1:19" x14ac:dyDescent="0.25">
      <c r="A131" s="38"/>
      <c r="B131" s="55"/>
      <c r="C131" s="57"/>
      <c r="D131" s="61"/>
      <c r="E131" s="62"/>
      <c r="F131" s="63"/>
      <c r="G131" s="19"/>
      <c r="H131" s="19"/>
      <c r="I131" s="50"/>
      <c r="J131" s="53"/>
      <c r="K131" s="25"/>
      <c r="L131" s="25"/>
      <c r="M131" s="19"/>
      <c r="N131" s="19"/>
      <c r="O131" s="22"/>
      <c r="P131" s="28"/>
      <c r="Q131" s="31"/>
      <c r="R131" s="17"/>
      <c r="S131" s="12"/>
    </row>
    <row r="132" spans="1:19" x14ac:dyDescent="0.25">
      <c r="A132" s="38"/>
      <c r="B132" s="55"/>
      <c r="C132" s="57"/>
      <c r="D132" s="64"/>
      <c r="E132" s="65"/>
      <c r="F132" s="66"/>
      <c r="G132" s="20"/>
      <c r="H132" s="20"/>
      <c r="I132" s="51"/>
      <c r="J132" s="54"/>
      <c r="K132" s="26"/>
      <c r="L132" s="26"/>
      <c r="M132" s="20"/>
      <c r="N132" s="20"/>
      <c r="O132" s="23"/>
      <c r="P132" s="29"/>
      <c r="Q132" s="31"/>
      <c r="R132" s="17"/>
      <c r="S132" s="12"/>
    </row>
    <row r="133" spans="1:19" x14ac:dyDescent="0.25">
      <c r="A133" s="38"/>
      <c r="B133" s="56" t="s">
        <v>73</v>
      </c>
      <c r="C133" s="39" t="s">
        <v>74</v>
      </c>
      <c r="D133" s="40"/>
      <c r="E133" s="41"/>
      <c r="F133" s="42"/>
      <c r="G133" s="18">
        <v>0</v>
      </c>
      <c r="H133" s="18">
        <f>G133</f>
        <v>0</v>
      </c>
      <c r="I133" s="49">
        <v>0</v>
      </c>
      <c r="J133" s="52">
        <f>G133*I133</f>
        <v>0</v>
      </c>
      <c r="K133" s="24">
        <f>J133</f>
        <v>0</v>
      </c>
      <c r="L133" s="24">
        <f>K133*7</f>
        <v>0</v>
      </c>
      <c r="M133" s="18">
        <f>K133*30</f>
        <v>0</v>
      </c>
      <c r="N133" s="18">
        <f>K133*365</f>
        <v>0</v>
      </c>
      <c r="O133" s="21">
        <f>N133/1000</f>
        <v>0</v>
      </c>
      <c r="P133" s="27">
        <f>N133/1000000</f>
        <v>0</v>
      </c>
      <c r="Q133" s="34">
        <f>SUM(P133:P138)</f>
        <v>0</v>
      </c>
      <c r="R133" s="15">
        <f>SUM(Q133)</f>
        <v>0</v>
      </c>
      <c r="S133" s="12"/>
    </row>
    <row r="134" spans="1:19" x14ac:dyDescent="0.25">
      <c r="A134" s="38"/>
      <c r="B134" s="56"/>
      <c r="C134" s="39"/>
      <c r="D134" s="43"/>
      <c r="E134" s="44"/>
      <c r="F134" s="45"/>
      <c r="G134" s="19"/>
      <c r="H134" s="19"/>
      <c r="I134" s="50"/>
      <c r="J134" s="53"/>
      <c r="K134" s="25"/>
      <c r="L134" s="25"/>
      <c r="M134" s="19"/>
      <c r="N134" s="19"/>
      <c r="O134" s="22"/>
      <c r="P134" s="28"/>
      <c r="Q134" s="35"/>
      <c r="R134" s="16"/>
      <c r="S134" s="12"/>
    </row>
    <row r="135" spans="1:19" x14ac:dyDescent="0.25">
      <c r="A135" s="38"/>
      <c r="B135" s="56"/>
      <c r="C135" s="39"/>
      <c r="D135" s="46"/>
      <c r="E135" s="47"/>
      <c r="F135" s="48"/>
      <c r="G135" s="20"/>
      <c r="H135" s="20"/>
      <c r="I135" s="51"/>
      <c r="J135" s="54"/>
      <c r="K135" s="25"/>
      <c r="L135" s="25"/>
      <c r="M135" s="19"/>
      <c r="N135" s="19"/>
      <c r="O135" s="22"/>
      <c r="P135" s="28"/>
      <c r="Q135" s="35"/>
      <c r="R135" s="16"/>
      <c r="S135" s="12"/>
    </row>
    <row r="136" spans="1:19" x14ac:dyDescent="0.25">
      <c r="A136" s="38"/>
      <c r="B136" s="56"/>
      <c r="C136" s="39" t="s">
        <v>75</v>
      </c>
      <c r="D136" s="40"/>
      <c r="E136" s="41"/>
      <c r="F136" s="42"/>
      <c r="G136" s="18">
        <v>0</v>
      </c>
      <c r="H136" s="18">
        <f>G136</f>
        <v>0</v>
      </c>
      <c r="I136" s="49">
        <v>0</v>
      </c>
      <c r="J136" s="52">
        <f>G136*I136</f>
        <v>0</v>
      </c>
      <c r="K136" s="25"/>
      <c r="L136" s="25"/>
      <c r="M136" s="19"/>
      <c r="N136" s="19"/>
      <c r="O136" s="22"/>
      <c r="P136" s="28"/>
      <c r="Q136" s="35"/>
      <c r="R136" s="16"/>
      <c r="S136" s="12"/>
    </row>
    <row r="137" spans="1:19" x14ac:dyDescent="0.25">
      <c r="A137" s="38"/>
      <c r="B137" s="56"/>
      <c r="C137" s="39"/>
      <c r="D137" s="43"/>
      <c r="E137" s="44"/>
      <c r="F137" s="45"/>
      <c r="G137" s="19"/>
      <c r="H137" s="19"/>
      <c r="I137" s="50"/>
      <c r="J137" s="53"/>
      <c r="K137" s="25"/>
      <c r="L137" s="25"/>
      <c r="M137" s="19"/>
      <c r="N137" s="19"/>
      <c r="O137" s="22"/>
      <c r="P137" s="28"/>
      <c r="Q137" s="35"/>
      <c r="R137" s="16"/>
      <c r="S137" s="12"/>
    </row>
    <row r="138" spans="1:19" x14ac:dyDescent="0.25">
      <c r="A138" s="38"/>
      <c r="B138" s="56"/>
      <c r="C138" s="39"/>
      <c r="D138" s="46"/>
      <c r="E138" s="47"/>
      <c r="F138" s="48"/>
      <c r="G138" s="20"/>
      <c r="H138" s="20"/>
      <c r="I138" s="51"/>
      <c r="J138" s="54"/>
      <c r="K138" s="26"/>
      <c r="L138" s="26"/>
      <c r="M138" s="20"/>
      <c r="N138" s="20"/>
      <c r="O138" s="23"/>
      <c r="P138" s="29"/>
      <c r="Q138" s="35"/>
      <c r="R138" s="16"/>
      <c r="S138" s="12"/>
    </row>
    <row r="139" spans="1:19" x14ac:dyDescent="0.25">
      <c r="A139" s="7"/>
      <c r="B139" s="8"/>
    </row>
    <row r="140" spans="1:19" x14ac:dyDescent="0.25">
      <c r="A140" s="7"/>
      <c r="B140" s="8"/>
    </row>
    <row r="141" spans="1:19" x14ac:dyDescent="0.25">
      <c r="A141" s="7"/>
      <c r="B141" s="8"/>
    </row>
    <row r="142" spans="1:19" x14ac:dyDescent="0.25">
      <c r="A142" s="7"/>
      <c r="B142" s="8"/>
    </row>
    <row r="143" spans="1:19" x14ac:dyDescent="0.25">
      <c r="A143" s="7"/>
      <c r="B143" s="8"/>
    </row>
    <row r="144" spans="1:19" x14ac:dyDescent="0.25">
      <c r="A144" s="7"/>
      <c r="B144" s="8"/>
    </row>
    <row r="145" spans="1:2" x14ac:dyDescent="0.25">
      <c r="A145" s="7"/>
      <c r="B145" s="8"/>
    </row>
    <row r="146" spans="1:2" x14ac:dyDescent="0.25">
      <c r="A146" s="7"/>
      <c r="B146" s="8"/>
    </row>
    <row r="147" spans="1:2" x14ac:dyDescent="0.25">
      <c r="A147" s="7"/>
      <c r="B147" s="8"/>
    </row>
    <row r="148" spans="1:2" x14ac:dyDescent="0.25">
      <c r="A148" s="7"/>
      <c r="B148" s="8"/>
    </row>
    <row r="149" spans="1:2" x14ac:dyDescent="0.25">
      <c r="A149" s="7"/>
      <c r="B149" s="8"/>
    </row>
    <row r="150" spans="1:2" x14ac:dyDescent="0.25">
      <c r="A150" s="7"/>
      <c r="B150" s="8"/>
    </row>
    <row r="151" spans="1:2" x14ac:dyDescent="0.25">
      <c r="A151" s="7"/>
      <c r="B151" s="8"/>
    </row>
    <row r="152" spans="1:2" x14ac:dyDescent="0.25">
      <c r="A152" s="7"/>
      <c r="B152" s="8"/>
    </row>
    <row r="153" spans="1:2" x14ac:dyDescent="0.25">
      <c r="A153" s="7"/>
      <c r="B153" s="8"/>
    </row>
    <row r="154" spans="1:2" x14ac:dyDescent="0.25">
      <c r="A154" s="7"/>
      <c r="B154" s="8"/>
    </row>
    <row r="155" spans="1:2" x14ac:dyDescent="0.25">
      <c r="A155" s="7"/>
      <c r="B155" s="8"/>
    </row>
    <row r="156" spans="1:2" x14ac:dyDescent="0.25">
      <c r="A156" s="7"/>
      <c r="B156" s="8"/>
    </row>
    <row r="157" spans="1:2" x14ac:dyDescent="0.25">
      <c r="A157" s="7"/>
      <c r="B157" s="8"/>
    </row>
    <row r="158" spans="1:2" x14ac:dyDescent="0.25">
      <c r="A158" s="7"/>
      <c r="B158" s="8"/>
    </row>
    <row r="159" spans="1:2" x14ac:dyDescent="0.25">
      <c r="A159" s="7"/>
      <c r="B159" s="8"/>
    </row>
    <row r="160" spans="1:2" x14ac:dyDescent="0.25">
      <c r="A160" s="7"/>
      <c r="B160" s="8"/>
    </row>
    <row r="161" spans="1:2" x14ac:dyDescent="0.25">
      <c r="A161" s="7"/>
      <c r="B161" s="8"/>
    </row>
    <row r="162" spans="1:2" x14ac:dyDescent="0.25">
      <c r="A162" s="7"/>
      <c r="B162" s="8"/>
    </row>
    <row r="163" spans="1:2" x14ac:dyDescent="0.25">
      <c r="A163" s="7"/>
      <c r="B163" s="8"/>
    </row>
    <row r="164" spans="1:2" x14ac:dyDescent="0.25">
      <c r="A164" s="7"/>
      <c r="B164" s="8"/>
    </row>
    <row r="165" spans="1:2" x14ac:dyDescent="0.25">
      <c r="A165" s="7"/>
      <c r="B165" s="8"/>
    </row>
    <row r="166" spans="1:2" x14ac:dyDescent="0.25">
      <c r="A166" s="7"/>
      <c r="B166" s="8"/>
    </row>
    <row r="167" spans="1:2" x14ac:dyDescent="0.25">
      <c r="A167" s="7"/>
      <c r="B167" s="8"/>
    </row>
    <row r="168" spans="1:2" x14ac:dyDescent="0.25">
      <c r="A168" s="7"/>
      <c r="B168" s="8"/>
    </row>
    <row r="169" spans="1:2" x14ac:dyDescent="0.25">
      <c r="A169" s="7"/>
      <c r="B169" s="8"/>
    </row>
    <row r="170" spans="1:2" x14ac:dyDescent="0.25">
      <c r="A170" s="7"/>
      <c r="B170" s="8"/>
    </row>
    <row r="171" spans="1:2" x14ac:dyDescent="0.25">
      <c r="A171" s="7"/>
      <c r="B171" s="8"/>
    </row>
    <row r="172" spans="1:2" x14ac:dyDescent="0.25">
      <c r="A172" s="7"/>
      <c r="B172" s="8"/>
    </row>
    <row r="173" spans="1:2" x14ac:dyDescent="0.25">
      <c r="A173" s="7"/>
      <c r="B173" s="8"/>
    </row>
    <row r="174" spans="1:2" x14ac:dyDescent="0.25">
      <c r="A174" s="7"/>
      <c r="B174" s="8"/>
    </row>
    <row r="175" spans="1:2" x14ac:dyDescent="0.25">
      <c r="A175" s="7"/>
      <c r="B175" s="8"/>
    </row>
    <row r="176" spans="1:2" x14ac:dyDescent="0.25">
      <c r="A176" s="7"/>
      <c r="B176" s="8"/>
    </row>
    <row r="177" spans="1:2" x14ac:dyDescent="0.25">
      <c r="A177" s="7"/>
      <c r="B177" s="8"/>
    </row>
    <row r="178" spans="1:2" x14ac:dyDescent="0.25">
      <c r="A178" s="7"/>
      <c r="B178" s="8"/>
    </row>
    <row r="179" spans="1:2" x14ac:dyDescent="0.25">
      <c r="A179" s="7"/>
      <c r="B179" s="8"/>
    </row>
    <row r="180" spans="1:2" x14ac:dyDescent="0.25">
      <c r="A180" s="7"/>
      <c r="B180" s="8"/>
    </row>
    <row r="181" spans="1:2" x14ac:dyDescent="0.25">
      <c r="A181" s="7"/>
      <c r="B181" s="8"/>
    </row>
    <row r="182" spans="1:2" x14ac:dyDescent="0.25">
      <c r="A182" s="7"/>
      <c r="B182" s="8"/>
    </row>
    <row r="183" spans="1:2" x14ac:dyDescent="0.25">
      <c r="A183" s="7"/>
      <c r="B183" s="8"/>
    </row>
    <row r="184" spans="1:2" x14ac:dyDescent="0.25">
      <c r="A184" s="7"/>
      <c r="B184" s="8"/>
    </row>
    <row r="185" spans="1:2" x14ac:dyDescent="0.25">
      <c r="A185" s="7"/>
      <c r="B185" s="8"/>
    </row>
    <row r="186" spans="1:2" x14ac:dyDescent="0.25">
      <c r="A186" s="7"/>
      <c r="B186" s="8"/>
    </row>
    <row r="187" spans="1:2" x14ac:dyDescent="0.25">
      <c r="A187" s="7"/>
      <c r="B187" s="8"/>
    </row>
    <row r="188" spans="1:2" x14ac:dyDescent="0.25">
      <c r="A188" s="7"/>
      <c r="B188" s="8"/>
    </row>
    <row r="189" spans="1:2" x14ac:dyDescent="0.25">
      <c r="A189" s="7"/>
      <c r="B189" s="8"/>
    </row>
    <row r="190" spans="1:2" x14ac:dyDescent="0.25">
      <c r="A190" s="7"/>
      <c r="B190" s="8"/>
    </row>
    <row r="191" spans="1:2" x14ac:dyDescent="0.25">
      <c r="A191" s="7"/>
      <c r="B191" s="8"/>
    </row>
    <row r="192" spans="1:2" x14ac:dyDescent="0.25">
      <c r="A192" s="7"/>
      <c r="B192" s="8"/>
    </row>
    <row r="193" spans="1:2" x14ac:dyDescent="0.25">
      <c r="A193" s="7"/>
      <c r="B193" s="8"/>
    </row>
    <row r="194" spans="1:2" x14ac:dyDescent="0.25">
      <c r="A194" s="7"/>
      <c r="B194" s="8"/>
    </row>
    <row r="195" spans="1:2" x14ac:dyDescent="0.25">
      <c r="A195" s="7"/>
      <c r="B195" s="8"/>
    </row>
    <row r="196" spans="1:2" x14ac:dyDescent="0.25">
      <c r="A196" s="7"/>
      <c r="B196" s="8"/>
    </row>
    <row r="197" spans="1:2" x14ac:dyDescent="0.25">
      <c r="A197" s="7"/>
      <c r="B197" s="8"/>
    </row>
    <row r="198" spans="1:2" x14ac:dyDescent="0.25">
      <c r="A198" s="7"/>
      <c r="B198" s="8"/>
    </row>
    <row r="199" spans="1:2" x14ac:dyDescent="0.25">
      <c r="A199" s="7"/>
      <c r="B199" s="8"/>
    </row>
    <row r="200" spans="1:2" x14ac:dyDescent="0.25">
      <c r="A200" s="7"/>
      <c r="B200" s="8"/>
    </row>
    <row r="201" spans="1:2" x14ac:dyDescent="0.25">
      <c r="A201" s="7"/>
      <c r="B201" s="8"/>
    </row>
    <row r="202" spans="1:2" x14ac:dyDescent="0.25">
      <c r="A202" s="7"/>
      <c r="B202" s="8"/>
    </row>
    <row r="203" spans="1:2" x14ac:dyDescent="0.25">
      <c r="A203" s="7"/>
      <c r="B203" s="8"/>
    </row>
    <row r="204" spans="1:2" x14ac:dyDescent="0.25">
      <c r="A204" s="7"/>
      <c r="B204" s="8"/>
    </row>
    <row r="205" spans="1:2" x14ac:dyDescent="0.25">
      <c r="A205" s="7"/>
      <c r="B205" s="8"/>
    </row>
    <row r="206" spans="1:2" x14ac:dyDescent="0.25">
      <c r="A206" s="7"/>
      <c r="B206" s="8"/>
    </row>
    <row r="207" spans="1:2" x14ac:dyDescent="0.25">
      <c r="A207" s="7"/>
      <c r="B207" s="8"/>
    </row>
    <row r="208" spans="1:2" x14ac:dyDescent="0.25">
      <c r="A208" s="7"/>
      <c r="B208" s="8"/>
    </row>
    <row r="209" spans="1:2" x14ac:dyDescent="0.25">
      <c r="A209" s="7"/>
      <c r="B209" s="8"/>
    </row>
    <row r="210" spans="1:2" x14ac:dyDescent="0.25">
      <c r="A210" s="7"/>
      <c r="B210" s="8"/>
    </row>
    <row r="211" spans="1:2" x14ac:dyDescent="0.25">
      <c r="A211" s="7"/>
      <c r="B211" s="8"/>
    </row>
    <row r="212" spans="1:2" x14ac:dyDescent="0.25">
      <c r="A212" s="7"/>
      <c r="B212" s="8"/>
    </row>
    <row r="213" spans="1:2" x14ac:dyDescent="0.25">
      <c r="A213" s="7"/>
      <c r="B213" s="8"/>
    </row>
    <row r="214" spans="1:2" x14ac:dyDescent="0.25">
      <c r="A214" s="7"/>
      <c r="B214" s="8"/>
    </row>
    <row r="215" spans="1:2" x14ac:dyDescent="0.25">
      <c r="A215" s="7"/>
      <c r="B215" s="8"/>
    </row>
    <row r="216" spans="1:2" x14ac:dyDescent="0.25">
      <c r="A216" s="7"/>
      <c r="B216" s="8"/>
    </row>
    <row r="217" spans="1:2" x14ac:dyDescent="0.25">
      <c r="A217" s="7"/>
      <c r="B217" s="8"/>
    </row>
    <row r="218" spans="1:2" x14ac:dyDescent="0.25">
      <c r="A218" s="7"/>
      <c r="B218" s="8"/>
    </row>
    <row r="219" spans="1:2" x14ac:dyDescent="0.25">
      <c r="A219" s="7"/>
      <c r="B219" s="8"/>
    </row>
    <row r="220" spans="1:2" x14ac:dyDescent="0.25">
      <c r="A220" s="7"/>
      <c r="B220" s="8"/>
    </row>
    <row r="221" spans="1:2" x14ac:dyDescent="0.25">
      <c r="A221" s="7"/>
      <c r="B221" s="8"/>
    </row>
    <row r="222" spans="1:2" x14ac:dyDescent="0.25">
      <c r="A222" s="7"/>
      <c r="B222" s="8"/>
    </row>
    <row r="223" spans="1:2" x14ac:dyDescent="0.25">
      <c r="A223" s="7"/>
      <c r="B223" s="8"/>
    </row>
    <row r="224" spans="1:2" x14ac:dyDescent="0.25">
      <c r="A224" s="7"/>
      <c r="B224" s="8"/>
    </row>
    <row r="225" spans="1:2" x14ac:dyDescent="0.25">
      <c r="A225" s="7"/>
      <c r="B225" s="8"/>
    </row>
    <row r="226" spans="1:2" x14ac:dyDescent="0.25">
      <c r="A226" s="7"/>
      <c r="B226" s="8"/>
    </row>
    <row r="227" spans="1:2" x14ac:dyDescent="0.25">
      <c r="A227" s="7"/>
      <c r="B227" s="8"/>
    </row>
    <row r="228" spans="1:2" x14ac:dyDescent="0.25">
      <c r="A228" s="7"/>
      <c r="B228" s="8"/>
    </row>
    <row r="229" spans="1:2" x14ac:dyDescent="0.25">
      <c r="A229" s="7"/>
      <c r="B229" s="8"/>
    </row>
    <row r="230" spans="1:2" x14ac:dyDescent="0.25">
      <c r="A230" s="7"/>
      <c r="B230" s="8"/>
    </row>
    <row r="231" spans="1:2" x14ac:dyDescent="0.25">
      <c r="A231" s="7"/>
      <c r="B231" s="8"/>
    </row>
    <row r="232" spans="1:2" x14ac:dyDescent="0.25">
      <c r="A232" s="7"/>
      <c r="B232" s="8"/>
    </row>
    <row r="233" spans="1:2" x14ac:dyDescent="0.25">
      <c r="A233" s="7"/>
      <c r="B233" s="8"/>
    </row>
    <row r="234" spans="1:2" x14ac:dyDescent="0.25">
      <c r="A234" s="7"/>
      <c r="B234" s="8"/>
    </row>
    <row r="235" spans="1:2" x14ac:dyDescent="0.25">
      <c r="A235" s="7"/>
      <c r="B235" s="8"/>
    </row>
    <row r="236" spans="1:2" x14ac:dyDescent="0.25">
      <c r="A236" s="7"/>
      <c r="B236" s="8"/>
    </row>
    <row r="237" spans="1:2" x14ac:dyDescent="0.25">
      <c r="A237" s="7"/>
      <c r="B237" s="8"/>
    </row>
    <row r="238" spans="1:2" x14ac:dyDescent="0.25">
      <c r="A238" s="7"/>
      <c r="B238" s="8"/>
    </row>
    <row r="239" spans="1:2" x14ac:dyDescent="0.25">
      <c r="A239" s="7"/>
      <c r="B239" s="8"/>
    </row>
    <row r="240" spans="1:2" x14ac:dyDescent="0.25">
      <c r="A240" s="7"/>
      <c r="B240" s="8"/>
    </row>
    <row r="241" spans="1:2" x14ac:dyDescent="0.25">
      <c r="A241" s="7"/>
      <c r="B241" s="8"/>
    </row>
    <row r="242" spans="1:2" x14ac:dyDescent="0.25">
      <c r="A242" s="7"/>
      <c r="B242" s="8"/>
    </row>
    <row r="243" spans="1:2" x14ac:dyDescent="0.25">
      <c r="A243" s="7"/>
      <c r="B243" s="8"/>
    </row>
    <row r="244" spans="1:2" x14ac:dyDescent="0.25">
      <c r="A244" s="7"/>
      <c r="B244" s="8"/>
    </row>
    <row r="245" spans="1:2" x14ac:dyDescent="0.25">
      <c r="A245" s="7"/>
      <c r="B245" s="8"/>
    </row>
    <row r="246" spans="1:2" x14ac:dyDescent="0.25">
      <c r="A246" s="7"/>
      <c r="B246" s="8"/>
    </row>
    <row r="247" spans="1:2" x14ac:dyDescent="0.25">
      <c r="A247" s="7"/>
      <c r="B247" s="8"/>
    </row>
    <row r="248" spans="1:2" x14ac:dyDescent="0.25">
      <c r="A248" s="7"/>
      <c r="B248" s="8"/>
    </row>
    <row r="249" spans="1:2" x14ac:dyDescent="0.25">
      <c r="A249" s="7"/>
      <c r="B249" s="8"/>
    </row>
    <row r="250" spans="1:2" x14ac:dyDescent="0.25">
      <c r="A250" s="7"/>
      <c r="B250" s="8"/>
    </row>
    <row r="251" spans="1:2" x14ac:dyDescent="0.25">
      <c r="A251" s="7"/>
      <c r="B251" s="8"/>
    </row>
    <row r="252" spans="1:2" x14ac:dyDescent="0.25">
      <c r="A252" s="7"/>
      <c r="B252" s="8"/>
    </row>
    <row r="253" spans="1:2" x14ac:dyDescent="0.25">
      <c r="A253" s="7"/>
      <c r="B253" s="8"/>
    </row>
    <row r="254" spans="1:2" x14ac:dyDescent="0.25">
      <c r="A254" s="7"/>
      <c r="B254" s="8"/>
    </row>
    <row r="255" spans="1:2" x14ac:dyDescent="0.25">
      <c r="A255" s="7"/>
      <c r="B255" s="8"/>
    </row>
    <row r="256" spans="1:2" x14ac:dyDescent="0.25">
      <c r="A256" s="7"/>
      <c r="B256" s="8"/>
    </row>
    <row r="257" spans="1:2" x14ac:dyDescent="0.25">
      <c r="A257" s="7"/>
      <c r="B257" s="8"/>
    </row>
    <row r="258" spans="1:2" x14ac:dyDescent="0.25">
      <c r="A258" s="7"/>
      <c r="B258" s="8"/>
    </row>
    <row r="259" spans="1:2" x14ac:dyDescent="0.25">
      <c r="A259" s="7"/>
      <c r="B259" s="8"/>
    </row>
    <row r="260" spans="1:2" x14ac:dyDescent="0.25">
      <c r="A260" s="7"/>
      <c r="B260" s="8"/>
    </row>
    <row r="261" spans="1:2" x14ac:dyDescent="0.25">
      <c r="A261" s="7"/>
      <c r="B261" s="8"/>
    </row>
    <row r="262" spans="1:2" x14ac:dyDescent="0.25">
      <c r="A262" s="7"/>
      <c r="B262" s="8"/>
    </row>
    <row r="263" spans="1:2" x14ac:dyDescent="0.25">
      <c r="A263" s="7"/>
      <c r="B263" s="8"/>
    </row>
    <row r="264" spans="1:2" x14ac:dyDescent="0.25">
      <c r="A264" s="7"/>
      <c r="B264" s="8"/>
    </row>
    <row r="265" spans="1:2" x14ac:dyDescent="0.25">
      <c r="A265" s="7"/>
      <c r="B265" s="8"/>
    </row>
    <row r="266" spans="1:2" x14ac:dyDescent="0.25">
      <c r="A266" s="7"/>
      <c r="B266" s="8"/>
    </row>
    <row r="267" spans="1:2" x14ac:dyDescent="0.25">
      <c r="A267" s="7"/>
      <c r="B267" s="8"/>
    </row>
    <row r="268" spans="1:2" x14ac:dyDescent="0.25">
      <c r="A268" s="7"/>
      <c r="B268" s="8"/>
    </row>
    <row r="269" spans="1:2" x14ac:dyDescent="0.25">
      <c r="A269" s="7"/>
      <c r="B269" s="8"/>
    </row>
    <row r="270" spans="1:2" x14ac:dyDescent="0.25">
      <c r="A270" s="7"/>
      <c r="B270" s="8"/>
    </row>
    <row r="271" spans="1:2" x14ac:dyDescent="0.25">
      <c r="A271" s="7"/>
      <c r="B271" s="8"/>
    </row>
    <row r="272" spans="1:2" x14ac:dyDescent="0.25">
      <c r="A272" s="7"/>
      <c r="B272" s="8"/>
    </row>
    <row r="273" spans="1:2" x14ac:dyDescent="0.25">
      <c r="A273" s="7"/>
      <c r="B273" s="8"/>
    </row>
    <row r="274" spans="1:2" x14ac:dyDescent="0.25">
      <c r="A274" s="7"/>
      <c r="B274" s="8"/>
    </row>
    <row r="275" spans="1:2" x14ac:dyDescent="0.25">
      <c r="A275" s="7"/>
      <c r="B275" s="8"/>
    </row>
    <row r="276" spans="1:2" x14ac:dyDescent="0.25">
      <c r="A276" s="7"/>
      <c r="B276" s="8"/>
    </row>
    <row r="277" spans="1:2" x14ac:dyDescent="0.25">
      <c r="A277" s="7"/>
      <c r="B277" s="8"/>
    </row>
    <row r="278" spans="1:2" x14ac:dyDescent="0.25">
      <c r="A278" s="7"/>
      <c r="B278" s="8"/>
    </row>
    <row r="279" spans="1:2" x14ac:dyDescent="0.25">
      <c r="A279" s="7"/>
      <c r="B279" s="8"/>
    </row>
    <row r="280" spans="1:2" x14ac:dyDescent="0.25">
      <c r="A280" s="7"/>
      <c r="B280" s="8"/>
    </row>
    <row r="281" spans="1:2" x14ac:dyDescent="0.25">
      <c r="A281" s="7"/>
      <c r="B281" s="8"/>
    </row>
    <row r="282" spans="1:2" x14ac:dyDescent="0.25">
      <c r="A282" s="7"/>
      <c r="B282" s="8"/>
    </row>
    <row r="283" spans="1:2" x14ac:dyDescent="0.25">
      <c r="A283" s="7"/>
      <c r="B283" s="8"/>
    </row>
    <row r="284" spans="1:2" x14ac:dyDescent="0.25">
      <c r="A284" s="7"/>
      <c r="B284" s="8"/>
    </row>
    <row r="285" spans="1:2" x14ac:dyDescent="0.25">
      <c r="A285" s="7"/>
      <c r="B285" s="8"/>
    </row>
    <row r="286" spans="1:2" x14ac:dyDescent="0.25">
      <c r="A286" s="7"/>
      <c r="B286" s="8"/>
    </row>
    <row r="287" spans="1:2" x14ac:dyDescent="0.25">
      <c r="A287" s="7"/>
      <c r="B287" s="8"/>
    </row>
    <row r="288" spans="1:2" x14ac:dyDescent="0.25">
      <c r="A288" s="7"/>
      <c r="B288" s="8"/>
    </row>
    <row r="289" spans="1:2" x14ac:dyDescent="0.25">
      <c r="A289" s="7"/>
      <c r="B289" s="8"/>
    </row>
    <row r="290" spans="1:2" x14ac:dyDescent="0.25">
      <c r="A290" s="7"/>
      <c r="B290" s="8"/>
    </row>
    <row r="291" spans="1:2" x14ac:dyDescent="0.25">
      <c r="A291" s="7"/>
      <c r="B291" s="8"/>
    </row>
    <row r="292" spans="1:2" x14ac:dyDescent="0.25">
      <c r="A292" s="7"/>
      <c r="B292" s="8"/>
    </row>
    <row r="293" spans="1:2" x14ac:dyDescent="0.25">
      <c r="A293" s="7"/>
      <c r="B293" s="8"/>
    </row>
    <row r="294" spans="1:2" x14ac:dyDescent="0.25">
      <c r="A294" s="7"/>
      <c r="B294" s="8"/>
    </row>
    <row r="295" spans="1:2" x14ac:dyDescent="0.25">
      <c r="A295" s="7"/>
      <c r="B295" s="8"/>
    </row>
    <row r="296" spans="1:2" x14ac:dyDescent="0.25">
      <c r="A296" s="7"/>
      <c r="B296" s="8"/>
    </row>
    <row r="297" spans="1:2" x14ac:dyDescent="0.25">
      <c r="A297" s="7"/>
      <c r="B297" s="8"/>
    </row>
    <row r="298" spans="1:2" x14ac:dyDescent="0.25">
      <c r="A298" s="7"/>
      <c r="B298" s="8"/>
    </row>
    <row r="299" spans="1:2" x14ac:dyDescent="0.25">
      <c r="A299" s="7"/>
      <c r="B299" s="8"/>
    </row>
    <row r="300" spans="1:2" x14ac:dyDescent="0.25">
      <c r="A300" s="7"/>
      <c r="B300" s="8"/>
    </row>
    <row r="301" spans="1:2" x14ac:dyDescent="0.25">
      <c r="A301" s="7"/>
      <c r="B301" s="8"/>
    </row>
    <row r="302" spans="1:2" x14ac:dyDescent="0.25">
      <c r="A302" s="7"/>
      <c r="B302" s="8"/>
    </row>
    <row r="303" spans="1:2" x14ac:dyDescent="0.25">
      <c r="A303" s="7"/>
      <c r="B303" s="8"/>
    </row>
    <row r="304" spans="1:2" x14ac:dyDescent="0.25">
      <c r="A304" s="7"/>
      <c r="B304" s="8"/>
    </row>
    <row r="305" spans="1:2" x14ac:dyDescent="0.25">
      <c r="A305" s="7"/>
      <c r="B305" s="8"/>
    </row>
    <row r="306" spans="1:2" x14ac:dyDescent="0.25">
      <c r="A306" s="7"/>
      <c r="B306" s="8"/>
    </row>
    <row r="307" spans="1:2" x14ac:dyDescent="0.25">
      <c r="A307" s="7"/>
      <c r="B307" s="8"/>
    </row>
    <row r="308" spans="1:2" x14ac:dyDescent="0.25">
      <c r="A308" s="7"/>
      <c r="B308" s="8"/>
    </row>
    <row r="309" spans="1:2" x14ac:dyDescent="0.25">
      <c r="A309" s="7"/>
      <c r="B309" s="8"/>
    </row>
    <row r="310" spans="1:2" x14ac:dyDescent="0.25">
      <c r="A310" s="7"/>
      <c r="B310" s="8"/>
    </row>
    <row r="311" spans="1:2" x14ac:dyDescent="0.25">
      <c r="A311" s="7"/>
      <c r="B311" s="8"/>
    </row>
    <row r="312" spans="1:2" x14ac:dyDescent="0.25">
      <c r="A312" s="7"/>
      <c r="B312" s="8"/>
    </row>
    <row r="313" spans="1:2" x14ac:dyDescent="0.25">
      <c r="A313" s="7"/>
      <c r="B313" s="8"/>
    </row>
    <row r="314" spans="1:2" x14ac:dyDescent="0.25">
      <c r="A314" s="7"/>
      <c r="B314" s="8"/>
    </row>
    <row r="315" spans="1:2" x14ac:dyDescent="0.25">
      <c r="A315" s="7"/>
      <c r="B315" s="8"/>
    </row>
    <row r="316" spans="1:2" x14ac:dyDescent="0.25">
      <c r="A316" s="7"/>
      <c r="B316" s="8"/>
    </row>
    <row r="317" spans="1:2" x14ac:dyDescent="0.25">
      <c r="A317" s="7"/>
      <c r="B317" s="8"/>
    </row>
    <row r="318" spans="1:2" x14ac:dyDescent="0.25">
      <c r="A318" s="7"/>
      <c r="B318" s="8"/>
    </row>
    <row r="319" spans="1:2" x14ac:dyDescent="0.25">
      <c r="A319" s="7"/>
      <c r="B319" s="8"/>
    </row>
    <row r="320" spans="1:2" x14ac:dyDescent="0.25">
      <c r="A320" s="7"/>
      <c r="B320" s="8"/>
    </row>
    <row r="321" spans="1:2" x14ac:dyDescent="0.25">
      <c r="A321" s="7"/>
      <c r="B321" s="8"/>
    </row>
    <row r="322" spans="1:2" x14ac:dyDescent="0.25">
      <c r="A322" s="7"/>
      <c r="B322" s="8"/>
    </row>
    <row r="323" spans="1:2" x14ac:dyDescent="0.25">
      <c r="A323" s="7"/>
      <c r="B323" s="8"/>
    </row>
    <row r="324" spans="1:2" x14ac:dyDescent="0.25">
      <c r="A324" s="7"/>
      <c r="B324" s="8"/>
    </row>
    <row r="325" spans="1:2" x14ac:dyDescent="0.25">
      <c r="A325" s="7"/>
      <c r="B325" s="8"/>
    </row>
    <row r="326" spans="1:2" x14ac:dyDescent="0.25">
      <c r="A326" s="7"/>
      <c r="B326" s="8"/>
    </row>
    <row r="327" spans="1:2" x14ac:dyDescent="0.25">
      <c r="A327" s="7"/>
      <c r="B327" s="8"/>
    </row>
    <row r="328" spans="1:2" x14ac:dyDescent="0.25">
      <c r="A328" s="7"/>
      <c r="B328" s="8"/>
    </row>
    <row r="329" spans="1:2" x14ac:dyDescent="0.25">
      <c r="A329" s="7"/>
      <c r="B329" s="8"/>
    </row>
    <row r="330" spans="1:2" x14ac:dyDescent="0.25">
      <c r="A330" s="7"/>
      <c r="B330" s="8"/>
    </row>
    <row r="331" spans="1:2" x14ac:dyDescent="0.25">
      <c r="A331" s="7"/>
      <c r="B331" s="8"/>
    </row>
    <row r="332" spans="1:2" x14ac:dyDescent="0.25">
      <c r="A332" s="7"/>
      <c r="B332" s="8"/>
    </row>
    <row r="333" spans="1:2" x14ac:dyDescent="0.25">
      <c r="A333" s="7"/>
      <c r="B333" s="8"/>
    </row>
    <row r="334" spans="1:2" x14ac:dyDescent="0.25">
      <c r="A334" s="7"/>
      <c r="B334" s="8"/>
    </row>
    <row r="335" spans="1:2" x14ac:dyDescent="0.25">
      <c r="A335" s="7"/>
      <c r="B335" s="8"/>
    </row>
    <row r="336" spans="1:2" x14ac:dyDescent="0.25">
      <c r="A336" s="7"/>
      <c r="B336" s="8"/>
    </row>
    <row r="337" spans="1:2" x14ac:dyDescent="0.25">
      <c r="A337" s="7"/>
      <c r="B337" s="8"/>
    </row>
    <row r="338" spans="1:2" x14ac:dyDescent="0.25">
      <c r="A338" s="7"/>
      <c r="B338" s="8"/>
    </row>
    <row r="339" spans="1:2" x14ac:dyDescent="0.25">
      <c r="A339" s="7"/>
      <c r="B339" s="8"/>
    </row>
    <row r="340" spans="1:2" x14ac:dyDescent="0.25">
      <c r="A340" s="7"/>
      <c r="B340" s="8"/>
    </row>
    <row r="341" spans="1:2" x14ac:dyDescent="0.25">
      <c r="A341" s="7"/>
      <c r="B341" s="8"/>
    </row>
    <row r="342" spans="1:2" x14ac:dyDescent="0.25">
      <c r="A342" s="7"/>
      <c r="B342" s="8"/>
    </row>
    <row r="343" spans="1:2" x14ac:dyDescent="0.25">
      <c r="A343" s="7"/>
      <c r="B343" s="8"/>
    </row>
    <row r="344" spans="1:2" x14ac:dyDescent="0.25">
      <c r="A344" s="7"/>
      <c r="B344" s="8"/>
    </row>
    <row r="345" spans="1:2" x14ac:dyDescent="0.25">
      <c r="A345" s="7"/>
      <c r="B345" s="8"/>
    </row>
    <row r="346" spans="1:2" x14ac:dyDescent="0.25">
      <c r="A346" s="7"/>
      <c r="B346" s="8"/>
    </row>
    <row r="347" spans="1:2" x14ac:dyDescent="0.25">
      <c r="A347" s="7"/>
      <c r="B347" s="8"/>
    </row>
    <row r="348" spans="1:2" x14ac:dyDescent="0.25">
      <c r="A348" s="7"/>
      <c r="B348" s="8"/>
    </row>
    <row r="349" spans="1:2" x14ac:dyDescent="0.25">
      <c r="A349" s="7"/>
      <c r="B349" s="8"/>
    </row>
    <row r="350" spans="1:2" x14ac:dyDescent="0.25">
      <c r="A350" s="7"/>
      <c r="B350" s="8"/>
    </row>
    <row r="351" spans="1:2" x14ac:dyDescent="0.25">
      <c r="A351" s="7"/>
      <c r="B351" s="8"/>
    </row>
    <row r="352" spans="1:2" x14ac:dyDescent="0.25">
      <c r="A352" s="7"/>
      <c r="B352" s="8"/>
    </row>
    <row r="353" spans="1:2" x14ac:dyDescent="0.25">
      <c r="A353" s="7"/>
      <c r="B353" s="8"/>
    </row>
    <row r="354" spans="1:2" x14ac:dyDescent="0.25">
      <c r="A354" s="7"/>
      <c r="B354" s="8"/>
    </row>
    <row r="355" spans="1:2" x14ac:dyDescent="0.25">
      <c r="A355" s="7"/>
      <c r="B355" s="8"/>
    </row>
    <row r="356" spans="1:2" x14ac:dyDescent="0.25">
      <c r="A356" s="7"/>
      <c r="B356" s="8"/>
    </row>
    <row r="357" spans="1:2" x14ac:dyDescent="0.25">
      <c r="A357" s="7"/>
      <c r="B357" s="8"/>
    </row>
    <row r="358" spans="1:2" x14ac:dyDescent="0.25">
      <c r="A358" s="7"/>
      <c r="B358" s="8"/>
    </row>
    <row r="359" spans="1:2" x14ac:dyDescent="0.25">
      <c r="A359" s="7"/>
      <c r="B359" s="8"/>
    </row>
    <row r="360" spans="1:2" x14ac:dyDescent="0.25">
      <c r="A360" s="7"/>
      <c r="B360" s="8"/>
    </row>
    <row r="361" spans="1:2" x14ac:dyDescent="0.25">
      <c r="A361" s="7"/>
      <c r="B361" s="8"/>
    </row>
    <row r="362" spans="1:2" x14ac:dyDescent="0.25">
      <c r="A362" s="7"/>
      <c r="B362" s="8"/>
    </row>
    <row r="363" spans="1:2" x14ac:dyDescent="0.25">
      <c r="A363" s="7"/>
      <c r="B363" s="8"/>
    </row>
    <row r="364" spans="1:2" x14ac:dyDescent="0.25">
      <c r="A364" s="7"/>
      <c r="B364" s="8"/>
    </row>
    <row r="365" spans="1:2" x14ac:dyDescent="0.25">
      <c r="A365" s="7"/>
      <c r="B365" s="8"/>
    </row>
    <row r="366" spans="1:2" x14ac:dyDescent="0.25">
      <c r="A366" s="7"/>
      <c r="B366" s="8"/>
    </row>
    <row r="367" spans="1:2" x14ac:dyDescent="0.25">
      <c r="A367" s="7"/>
      <c r="B367" s="8"/>
    </row>
    <row r="368" spans="1:2" x14ac:dyDescent="0.25">
      <c r="A368" s="7"/>
      <c r="B368" s="8"/>
    </row>
    <row r="369" spans="1:2" x14ac:dyDescent="0.25">
      <c r="A369" s="7"/>
      <c r="B369" s="8"/>
    </row>
    <row r="370" spans="1:2" x14ac:dyDescent="0.25">
      <c r="A370" s="7"/>
      <c r="B370" s="8"/>
    </row>
  </sheetData>
  <mergeCells count="413">
    <mergeCell ref="B10:B66"/>
    <mergeCell ref="G37:G39"/>
    <mergeCell ref="H37:H39"/>
    <mergeCell ref="I37:I39"/>
    <mergeCell ref="J37:J39"/>
    <mergeCell ref="C37:C66"/>
    <mergeCell ref="D37:E39"/>
    <mergeCell ref="F37:F39"/>
    <mergeCell ref="D40:E42"/>
    <mergeCell ref="F40:F42"/>
    <mergeCell ref="D43:E45"/>
    <mergeCell ref="F43:F45"/>
    <mergeCell ref="D46:E48"/>
    <mergeCell ref="F46:F48"/>
    <mergeCell ref="D49:E51"/>
    <mergeCell ref="F49:F51"/>
    <mergeCell ref="D52:E54"/>
    <mergeCell ref="F52:F54"/>
    <mergeCell ref="D55:E57"/>
    <mergeCell ref="F55:F57"/>
    <mergeCell ref="D58:E60"/>
    <mergeCell ref="F58:F60"/>
    <mergeCell ref="H31:H33"/>
    <mergeCell ref="I31:I33"/>
    <mergeCell ref="Q10:Q36"/>
    <mergeCell ref="D61:E63"/>
    <mergeCell ref="F61:F63"/>
    <mergeCell ref="D64:E66"/>
    <mergeCell ref="F64:F66"/>
    <mergeCell ref="H34:H36"/>
    <mergeCell ref="I34:I36"/>
    <mergeCell ref="J34:J36"/>
    <mergeCell ref="H28:H30"/>
    <mergeCell ref="I28:I30"/>
    <mergeCell ref="J28:J30"/>
    <mergeCell ref="H25:H27"/>
    <mergeCell ref="I25:I27"/>
    <mergeCell ref="J25:J27"/>
    <mergeCell ref="P10:P36"/>
    <mergeCell ref="O10:O36"/>
    <mergeCell ref="J31:J33"/>
    <mergeCell ref="H19:H21"/>
    <mergeCell ref="I19:I21"/>
    <mergeCell ref="J19:J21"/>
    <mergeCell ref="H4:S4"/>
    <mergeCell ref="K8:K9"/>
    <mergeCell ref="L8:L9"/>
    <mergeCell ref="N8:N9"/>
    <mergeCell ref="O8:O9"/>
    <mergeCell ref="I8:I9"/>
    <mergeCell ref="J8:J9"/>
    <mergeCell ref="Q7:Q9"/>
    <mergeCell ref="R7:R9"/>
    <mergeCell ref="S7:S9"/>
    <mergeCell ref="D22:E24"/>
    <mergeCell ref="D28:E30"/>
    <mergeCell ref="D34:E36"/>
    <mergeCell ref="H3:S3"/>
    <mergeCell ref="H2:S2"/>
    <mergeCell ref="B5:B9"/>
    <mergeCell ref="A5:A9"/>
    <mergeCell ref="H8:H9"/>
    <mergeCell ref="H7:P7"/>
    <mergeCell ref="A1:G4"/>
    <mergeCell ref="F5:G8"/>
    <mergeCell ref="M8:M9"/>
    <mergeCell ref="C5:E8"/>
    <mergeCell ref="H6:S6"/>
    <mergeCell ref="H5:S5"/>
    <mergeCell ref="P8:P9"/>
    <mergeCell ref="G19:G21"/>
    <mergeCell ref="H1:S1"/>
    <mergeCell ref="F34:F36"/>
    <mergeCell ref="G34:G36"/>
    <mergeCell ref="C10:C36"/>
    <mergeCell ref="F28:F30"/>
    <mergeCell ref="G28:G30"/>
    <mergeCell ref="D31:E33"/>
    <mergeCell ref="F31:F33"/>
    <mergeCell ref="G31:G33"/>
    <mergeCell ref="F22:F24"/>
    <mergeCell ref="G22:G24"/>
    <mergeCell ref="D25:E27"/>
    <mergeCell ref="F25:F27"/>
    <mergeCell ref="G25:G27"/>
    <mergeCell ref="F16:F18"/>
    <mergeCell ref="G16:G18"/>
    <mergeCell ref="D19:E21"/>
    <mergeCell ref="F19:F21"/>
    <mergeCell ref="F10:F12"/>
    <mergeCell ref="G10:G12"/>
    <mergeCell ref="D13:E15"/>
    <mergeCell ref="F13:F15"/>
    <mergeCell ref="G13:G15"/>
    <mergeCell ref="D10:E12"/>
    <mergeCell ref="D16:E18"/>
    <mergeCell ref="G40:G42"/>
    <mergeCell ref="H40:H42"/>
    <mergeCell ref="I40:I42"/>
    <mergeCell ref="J40:J42"/>
    <mergeCell ref="H10:H12"/>
    <mergeCell ref="I10:I12"/>
    <mergeCell ref="J10:J12"/>
    <mergeCell ref="H13:H15"/>
    <mergeCell ref="I13:I15"/>
    <mergeCell ref="J13:J15"/>
    <mergeCell ref="H16:H18"/>
    <mergeCell ref="I16:I18"/>
    <mergeCell ref="J16:J18"/>
    <mergeCell ref="H22:H24"/>
    <mergeCell ref="I22:I24"/>
    <mergeCell ref="J22:J24"/>
    <mergeCell ref="H43:H45"/>
    <mergeCell ref="I43:I45"/>
    <mergeCell ref="J43:J45"/>
    <mergeCell ref="G52:G54"/>
    <mergeCell ref="H52:H54"/>
    <mergeCell ref="I52:I54"/>
    <mergeCell ref="J52:J54"/>
    <mergeCell ref="P37:P66"/>
    <mergeCell ref="O37:O66"/>
    <mergeCell ref="G49:G51"/>
    <mergeCell ref="H49:H51"/>
    <mergeCell ref="I49:I51"/>
    <mergeCell ref="J49:J51"/>
    <mergeCell ref="G46:G48"/>
    <mergeCell ref="H46:H48"/>
    <mergeCell ref="I46:I48"/>
    <mergeCell ref="J46:J48"/>
    <mergeCell ref="G43:G45"/>
    <mergeCell ref="G64:G66"/>
    <mergeCell ref="H64:H66"/>
    <mergeCell ref="I64:I66"/>
    <mergeCell ref="J64:J66"/>
    <mergeCell ref="G61:G63"/>
    <mergeCell ref="H61:H63"/>
    <mergeCell ref="I61:I63"/>
    <mergeCell ref="J61:J63"/>
    <mergeCell ref="G58:G60"/>
    <mergeCell ref="H58:H60"/>
    <mergeCell ref="I58:I60"/>
    <mergeCell ref="J58:J60"/>
    <mergeCell ref="G55:G57"/>
    <mergeCell ref="H55:H57"/>
    <mergeCell ref="I55:I57"/>
    <mergeCell ref="J55:J57"/>
    <mergeCell ref="C67:C72"/>
    <mergeCell ref="C73:C78"/>
    <mergeCell ref="D73:E75"/>
    <mergeCell ref="F73:F75"/>
    <mergeCell ref="G73:G75"/>
    <mergeCell ref="H73:H75"/>
    <mergeCell ref="I73:I75"/>
    <mergeCell ref="J73:J75"/>
    <mergeCell ref="D70:E72"/>
    <mergeCell ref="F70:F72"/>
    <mergeCell ref="G70:G72"/>
    <mergeCell ref="H70:H72"/>
    <mergeCell ref="I70:I72"/>
    <mergeCell ref="J70:J72"/>
    <mergeCell ref="D67:E69"/>
    <mergeCell ref="F67:F69"/>
    <mergeCell ref="G76:G78"/>
    <mergeCell ref="H76:H78"/>
    <mergeCell ref="I76:I78"/>
    <mergeCell ref="J76:J78"/>
    <mergeCell ref="G67:G69"/>
    <mergeCell ref="H67:H69"/>
    <mergeCell ref="I67:I69"/>
    <mergeCell ref="J67:J69"/>
    <mergeCell ref="D76:E78"/>
    <mergeCell ref="F76:F78"/>
    <mergeCell ref="P67:P72"/>
    <mergeCell ref="O67:O72"/>
    <mergeCell ref="C79:C84"/>
    <mergeCell ref="D79:E81"/>
    <mergeCell ref="F79:F81"/>
    <mergeCell ref="G79:G81"/>
    <mergeCell ref="H79:H81"/>
    <mergeCell ref="I79:I81"/>
    <mergeCell ref="J79:J81"/>
    <mergeCell ref="D82:E84"/>
    <mergeCell ref="F82:F84"/>
    <mergeCell ref="G82:G84"/>
    <mergeCell ref="H82:H84"/>
    <mergeCell ref="I82:I84"/>
    <mergeCell ref="J82:J84"/>
    <mergeCell ref="D88:E90"/>
    <mergeCell ref="F88:F90"/>
    <mergeCell ref="G88:G90"/>
    <mergeCell ref="H88:H90"/>
    <mergeCell ref="I88:I90"/>
    <mergeCell ref="J88:J90"/>
    <mergeCell ref="D85:E87"/>
    <mergeCell ref="F85:F87"/>
    <mergeCell ref="G85:G87"/>
    <mergeCell ref="C91:C96"/>
    <mergeCell ref="D91:E93"/>
    <mergeCell ref="F91:F93"/>
    <mergeCell ref="G91:G93"/>
    <mergeCell ref="H91:H93"/>
    <mergeCell ref="I91:I93"/>
    <mergeCell ref="J91:J93"/>
    <mergeCell ref="D100:E102"/>
    <mergeCell ref="F100:F102"/>
    <mergeCell ref="G100:G102"/>
    <mergeCell ref="H100:H102"/>
    <mergeCell ref="I100:I102"/>
    <mergeCell ref="J100:J102"/>
    <mergeCell ref="D97:E99"/>
    <mergeCell ref="F97:F99"/>
    <mergeCell ref="G97:G99"/>
    <mergeCell ref="H97:H99"/>
    <mergeCell ref="I97:I99"/>
    <mergeCell ref="J97:J99"/>
    <mergeCell ref="B67:B102"/>
    <mergeCell ref="D103:E105"/>
    <mergeCell ref="F103:F105"/>
    <mergeCell ref="G103:G105"/>
    <mergeCell ref="H103:H105"/>
    <mergeCell ref="I103:I105"/>
    <mergeCell ref="J103:J105"/>
    <mergeCell ref="C97:C102"/>
    <mergeCell ref="D94:E96"/>
    <mergeCell ref="F94:F96"/>
    <mergeCell ref="G94:G96"/>
    <mergeCell ref="H94:H96"/>
    <mergeCell ref="I94:I96"/>
    <mergeCell ref="J94:J96"/>
    <mergeCell ref="C85:C90"/>
    <mergeCell ref="H85:H87"/>
    <mergeCell ref="I85:I87"/>
    <mergeCell ref="J85:J87"/>
    <mergeCell ref="J109:J111"/>
    <mergeCell ref="D106:E108"/>
    <mergeCell ref="F106:F108"/>
    <mergeCell ref="G106:G108"/>
    <mergeCell ref="H106:H108"/>
    <mergeCell ref="I106:I108"/>
    <mergeCell ref="J106:J108"/>
    <mergeCell ref="O115:O117"/>
    <mergeCell ref="P115:P117"/>
    <mergeCell ref="C103:C114"/>
    <mergeCell ref="G115:G117"/>
    <mergeCell ref="H115:H117"/>
    <mergeCell ref="I115:I117"/>
    <mergeCell ref="J115:J117"/>
    <mergeCell ref="K115:K117"/>
    <mergeCell ref="L115:L117"/>
    <mergeCell ref="M115:M117"/>
    <mergeCell ref="N115:N117"/>
    <mergeCell ref="K103:K114"/>
    <mergeCell ref="L103:L114"/>
    <mergeCell ref="M103:M114"/>
    <mergeCell ref="N103:N114"/>
    <mergeCell ref="D112:E114"/>
    <mergeCell ref="F112:F114"/>
    <mergeCell ref="G112:G114"/>
    <mergeCell ref="H112:H114"/>
    <mergeCell ref="I112:I114"/>
    <mergeCell ref="J112:J114"/>
    <mergeCell ref="D109:E111"/>
    <mergeCell ref="F109:F111"/>
    <mergeCell ref="G109:G111"/>
    <mergeCell ref="H109:H111"/>
    <mergeCell ref="I109:I111"/>
    <mergeCell ref="C115:C117"/>
    <mergeCell ref="D115:F117"/>
    <mergeCell ref="C118:C120"/>
    <mergeCell ref="D118:F120"/>
    <mergeCell ref="G118:G120"/>
    <mergeCell ref="H118:H120"/>
    <mergeCell ref="I118:I120"/>
    <mergeCell ref="J118:J120"/>
    <mergeCell ref="K118:K120"/>
    <mergeCell ref="L118:L120"/>
    <mergeCell ref="M118:M120"/>
    <mergeCell ref="N118:N120"/>
    <mergeCell ref="O118:O120"/>
    <mergeCell ref="P118:P120"/>
    <mergeCell ref="C121:C123"/>
    <mergeCell ref="D121:F123"/>
    <mergeCell ref="G121:G123"/>
    <mergeCell ref="H121:H123"/>
    <mergeCell ref="I121:I123"/>
    <mergeCell ref="J121:J123"/>
    <mergeCell ref="K121:K123"/>
    <mergeCell ref="L121:L123"/>
    <mergeCell ref="M121:M123"/>
    <mergeCell ref="N121:N123"/>
    <mergeCell ref="O121:O123"/>
    <mergeCell ref="P121:P123"/>
    <mergeCell ref="H124:H126"/>
    <mergeCell ref="I124:I126"/>
    <mergeCell ref="J124:J126"/>
    <mergeCell ref="K124:K126"/>
    <mergeCell ref="L124:L126"/>
    <mergeCell ref="M124:M126"/>
    <mergeCell ref="N124:N126"/>
    <mergeCell ref="O124:O126"/>
    <mergeCell ref="P124:P126"/>
    <mergeCell ref="B103:B132"/>
    <mergeCell ref="B133:B138"/>
    <mergeCell ref="C133:C135"/>
    <mergeCell ref="D133:F135"/>
    <mergeCell ref="G133:G135"/>
    <mergeCell ref="H133:H135"/>
    <mergeCell ref="I133:I135"/>
    <mergeCell ref="J133:J135"/>
    <mergeCell ref="C130:C132"/>
    <mergeCell ref="D130:F132"/>
    <mergeCell ref="G130:G132"/>
    <mergeCell ref="H130:H132"/>
    <mergeCell ref="I130:I132"/>
    <mergeCell ref="J130:J132"/>
    <mergeCell ref="K130:K132"/>
    <mergeCell ref="L130:L132"/>
    <mergeCell ref="M130:M132"/>
    <mergeCell ref="N130:N132"/>
    <mergeCell ref="O130:O132"/>
    <mergeCell ref="P130:P132"/>
    <mergeCell ref="C127:C129"/>
    <mergeCell ref="D127:F129"/>
    <mergeCell ref="C136:C138"/>
    <mergeCell ref="D136:F138"/>
    <mergeCell ref="G136:G138"/>
    <mergeCell ref="H136:H138"/>
    <mergeCell ref="I136:I138"/>
    <mergeCell ref="J136:J138"/>
    <mergeCell ref="M97:M102"/>
    <mergeCell ref="N97:N102"/>
    <mergeCell ref="G127:G129"/>
    <mergeCell ref="H127:H129"/>
    <mergeCell ref="I127:I129"/>
    <mergeCell ref="J127:J129"/>
    <mergeCell ref="K127:K129"/>
    <mergeCell ref="L127:L129"/>
    <mergeCell ref="M127:M129"/>
    <mergeCell ref="N127:N129"/>
    <mergeCell ref="O127:O129"/>
    <mergeCell ref="P127:P129"/>
    <mergeCell ref="C124:C126"/>
    <mergeCell ref="D124:F126"/>
    <mergeCell ref="G124:G126"/>
    <mergeCell ref="K73:K78"/>
    <mergeCell ref="L73:L78"/>
    <mergeCell ref="M73:M78"/>
    <mergeCell ref="Q37:Q66"/>
    <mergeCell ref="Q67:Q72"/>
    <mergeCell ref="Q73:Q78"/>
    <mergeCell ref="Q79:Q84"/>
    <mergeCell ref="Q85:Q90"/>
    <mergeCell ref="A10:A138"/>
    <mergeCell ref="N73:N78"/>
    <mergeCell ref="K79:K84"/>
    <mergeCell ref="L79:L84"/>
    <mergeCell ref="M79:M84"/>
    <mergeCell ref="N79:N84"/>
    <mergeCell ref="K85:K90"/>
    <mergeCell ref="L85:L90"/>
    <mergeCell ref="M85:M90"/>
    <mergeCell ref="N85:N90"/>
    <mergeCell ref="K91:K96"/>
    <mergeCell ref="L91:L96"/>
    <mergeCell ref="M91:M96"/>
    <mergeCell ref="N91:N96"/>
    <mergeCell ref="K97:K102"/>
    <mergeCell ref="L97:L102"/>
    <mergeCell ref="K10:K36"/>
    <mergeCell ref="K37:K66"/>
    <mergeCell ref="K67:K72"/>
    <mergeCell ref="L10:L36"/>
    <mergeCell ref="M10:M36"/>
    <mergeCell ref="N10:N36"/>
    <mergeCell ref="L37:L66"/>
    <mergeCell ref="M37:M66"/>
    <mergeCell ref="N37:N66"/>
    <mergeCell ref="L67:L72"/>
    <mergeCell ref="M67:M72"/>
    <mergeCell ref="N67:N72"/>
    <mergeCell ref="Q91:Q96"/>
    <mergeCell ref="O73:O78"/>
    <mergeCell ref="O79:O84"/>
    <mergeCell ref="O85:O90"/>
    <mergeCell ref="O91:O96"/>
    <mergeCell ref="O97:O102"/>
    <mergeCell ref="O103:O114"/>
    <mergeCell ref="Q118:Q120"/>
    <mergeCell ref="Q121:Q123"/>
    <mergeCell ref="P73:P78"/>
    <mergeCell ref="P79:P84"/>
    <mergeCell ref="P85:P90"/>
    <mergeCell ref="P91:P96"/>
    <mergeCell ref="P97:P102"/>
    <mergeCell ref="P103:P114"/>
    <mergeCell ref="Q97:Q102"/>
    <mergeCell ref="Q103:Q114"/>
    <mergeCell ref="Q115:Q117"/>
    <mergeCell ref="Q124:Q126"/>
    <mergeCell ref="Q127:Q129"/>
    <mergeCell ref="Q130:Q132"/>
    <mergeCell ref="Q133:Q138"/>
    <mergeCell ref="K133:K138"/>
    <mergeCell ref="L133:L138"/>
    <mergeCell ref="M133:M138"/>
    <mergeCell ref="N133:N138"/>
    <mergeCell ref="O133:O138"/>
    <mergeCell ref="P133:P138"/>
    <mergeCell ref="R10:R66"/>
    <mergeCell ref="S10:S138"/>
    <mergeCell ref="R67:R102"/>
    <mergeCell ref="R133:R138"/>
    <mergeCell ref="R103:R132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General.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Vit</dc:creator>
  <cp:lastModifiedBy>Jennifer Vit</cp:lastModifiedBy>
  <dcterms:created xsi:type="dcterms:W3CDTF">2024-06-03T19:11:25Z</dcterms:created>
  <dcterms:modified xsi:type="dcterms:W3CDTF">2024-06-25T19:28:55Z</dcterms:modified>
</cp:coreProperties>
</file>